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2"/>
  <workbookPr/>
  <mc:AlternateContent xmlns:mc="http://schemas.openxmlformats.org/markup-compatibility/2006">
    <mc:Choice Requires="x15">
      <x15ac:absPath xmlns:x15ac="http://schemas.microsoft.com/office/spreadsheetml/2010/11/ac" url="C:\Users\rhamamoto\Downloads\"/>
    </mc:Choice>
  </mc:AlternateContent>
  <xr:revisionPtr revIDLastSave="0" documentId="8_{CC9E8FAB-C773-4913-8B74-8127350EB69A}" xr6:coauthVersionLast="36" xr6:coauthVersionMax="36" xr10:uidLastSave="{00000000-0000-0000-0000-000000000000}"/>
  <bookViews>
    <workbookView xWindow="-110" yWindow="-110" windowWidth="23260" windowHeight="12460" xr2:uid="{00000000-000D-0000-FFFF-FFFF00000000}"/>
  </bookViews>
  <sheets>
    <sheet name="作業手順" sheetId="7" r:id="rId1"/>
    <sheet name="(作業用)情報入力シート（このシートは印刷しない）" sheetId="1" r:id="rId2"/>
    <sheet name="（印刷用）（編集禁止）入山届" sheetId="6" r:id="rId3"/>
    <sheet name="（印刷用）（編集禁止）添付書類（10人以下の場合）" sheetId="5" r:id="rId4"/>
    <sheet name="（印刷用）（編集禁止）添付書類（11人以上の場合）" sheetId="4" r:id="rId5"/>
    <sheet name="回答選択肢一覧表" sheetId="3" r:id="rId6"/>
    <sheet name="Sheet2" sheetId="2" r:id="rId7"/>
  </sheets>
  <definedNames>
    <definedName name="_xlnm.Print_Area" localSheetId="3">'（印刷用）（編集禁止）添付書類（10人以下の場合）'!$B$1:$T$46,'（印刷用）（編集禁止）添付書類（10人以下の場合）'!$U$47:$Y$54</definedName>
    <definedName name="_xlnm.Print_Area" localSheetId="4">'（印刷用）（編集禁止）添付書類（11人以上の場合）'!$B$1:$T$46,'（印刷用）（編集禁止）添付書類（11人以上の場合）'!$W$47:$AE$73,'（印刷用）（編集禁止）添付書類（11人以上の場合）'!$AF$74:$AJ$81</definedName>
    <definedName name="_xlnm.Print_Area" localSheetId="2">'（印刷用）（編集禁止）入山届'!$B$1:$L$66</definedName>
    <definedName name="_xlnm.Print_Area" localSheetId="1">'(作業用)情報入力シート（このシートは印刷しない）'!$B$1:$K$77</definedName>
  </definedNames>
  <calcPr calcId="191029"/>
  <fileRecoveryPr repairLoad="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P102" i="2" l="1"/>
  <c r="O102" i="2"/>
  <c r="N102" i="2"/>
  <c r="AC101" i="2"/>
  <c r="AB101" i="2"/>
  <c r="AA101" i="2"/>
  <c r="Z101" i="2"/>
  <c r="Y101" i="2"/>
  <c r="X101" i="2"/>
  <c r="W101" i="2"/>
  <c r="V101" i="2"/>
  <c r="U101" i="2"/>
  <c r="T101" i="2"/>
  <c r="S101" i="2"/>
  <c r="R101" i="2"/>
  <c r="Q101" i="2"/>
  <c r="P101" i="2"/>
  <c r="O101" i="2"/>
  <c r="N101" i="2"/>
  <c r="M101" i="2"/>
  <c r="L101" i="2"/>
  <c r="K101" i="2"/>
  <c r="J101" i="2"/>
  <c r="I101" i="2"/>
  <c r="H101" i="2"/>
  <c r="G101" i="2"/>
  <c r="F101" i="2"/>
  <c r="E101" i="2"/>
  <c r="D101" i="2"/>
  <c r="C101" i="2"/>
  <c r="B101" i="2"/>
  <c r="AC100" i="2"/>
  <c r="AB100" i="2"/>
  <c r="AA100" i="2"/>
  <c r="Z100" i="2"/>
  <c r="Y100" i="2"/>
  <c r="X100" i="2"/>
  <c r="W100" i="2"/>
  <c r="V100" i="2"/>
  <c r="U100" i="2"/>
  <c r="T100" i="2"/>
  <c r="S100" i="2"/>
  <c r="R100" i="2"/>
  <c r="Q100" i="2"/>
  <c r="P100" i="2"/>
  <c r="O100" i="2"/>
  <c r="N100" i="2"/>
  <c r="M100" i="2"/>
  <c r="L100" i="2"/>
  <c r="K100" i="2"/>
  <c r="J100" i="2"/>
  <c r="I100" i="2"/>
  <c r="H100" i="2"/>
  <c r="G100" i="2"/>
  <c r="F100" i="2"/>
  <c r="E100" i="2"/>
  <c r="D100" i="2"/>
  <c r="C100" i="2"/>
  <c r="B100" i="2"/>
  <c r="AC99" i="2"/>
  <c r="AB99" i="2"/>
  <c r="AA99" i="2"/>
  <c r="Z99" i="2"/>
  <c r="Y99" i="2"/>
  <c r="X99" i="2"/>
  <c r="W99" i="2"/>
  <c r="V99" i="2"/>
  <c r="U99" i="2"/>
  <c r="T99" i="2"/>
  <c r="S99" i="2"/>
  <c r="R99" i="2"/>
  <c r="Q99" i="2"/>
  <c r="P99" i="2"/>
  <c r="O99" i="2"/>
  <c r="N99" i="2"/>
  <c r="M99" i="2"/>
  <c r="L99" i="2"/>
  <c r="K99" i="2"/>
  <c r="J99" i="2"/>
  <c r="I99" i="2"/>
  <c r="H99" i="2"/>
  <c r="G99" i="2"/>
  <c r="F99" i="2"/>
  <c r="E99" i="2"/>
  <c r="D99" i="2"/>
  <c r="C99" i="2"/>
  <c r="B99" i="2"/>
  <c r="AC98" i="2"/>
  <c r="AB98" i="2"/>
  <c r="AA98" i="2"/>
  <c r="Z98" i="2"/>
  <c r="Y98" i="2"/>
  <c r="X98" i="2"/>
  <c r="W98" i="2"/>
  <c r="V98" i="2"/>
  <c r="U98" i="2"/>
  <c r="T98" i="2"/>
  <c r="S98" i="2"/>
  <c r="R98" i="2"/>
  <c r="Q98" i="2"/>
  <c r="P98" i="2"/>
  <c r="O98" i="2"/>
  <c r="N98" i="2"/>
  <c r="M98" i="2"/>
  <c r="L98" i="2"/>
  <c r="K98" i="2"/>
  <c r="J98" i="2"/>
  <c r="I98" i="2"/>
  <c r="H98" i="2"/>
  <c r="G98" i="2"/>
  <c r="F98" i="2"/>
  <c r="E98" i="2"/>
  <c r="D98" i="2"/>
  <c r="C98" i="2"/>
  <c r="B98" i="2"/>
  <c r="AC97" i="2"/>
  <c r="AB97" i="2"/>
  <c r="AA97" i="2"/>
  <c r="Z97" i="2"/>
  <c r="Y97" i="2"/>
  <c r="X97" i="2"/>
  <c r="W97" i="2"/>
  <c r="V97" i="2"/>
  <c r="U97" i="2"/>
  <c r="T97" i="2"/>
  <c r="S97" i="2"/>
  <c r="R97" i="2"/>
  <c r="Q97" i="2"/>
  <c r="P97" i="2"/>
  <c r="O97" i="2"/>
  <c r="N97" i="2"/>
  <c r="M97" i="2"/>
  <c r="L97" i="2"/>
  <c r="K97" i="2"/>
  <c r="J97" i="2"/>
  <c r="I97" i="2"/>
  <c r="H97" i="2"/>
  <c r="G97" i="2"/>
  <c r="F97" i="2"/>
  <c r="E97" i="2"/>
  <c r="D97" i="2"/>
  <c r="C97" i="2"/>
  <c r="B97" i="2"/>
  <c r="AC96" i="2"/>
  <c r="AB96" i="2"/>
  <c r="AA96" i="2"/>
  <c r="Z96" i="2"/>
  <c r="Y96" i="2"/>
  <c r="X96" i="2"/>
  <c r="W96" i="2"/>
  <c r="V96" i="2"/>
  <c r="U96" i="2"/>
  <c r="T96" i="2"/>
  <c r="S96" i="2"/>
  <c r="R96" i="2"/>
  <c r="Q96" i="2"/>
  <c r="P96" i="2"/>
  <c r="O96" i="2"/>
  <c r="N96" i="2"/>
  <c r="M96" i="2"/>
  <c r="L96" i="2"/>
  <c r="K96" i="2"/>
  <c r="J96" i="2"/>
  <c r="I96" i="2"/>
  <c r="H96" i="2"/>
  <c r="G96" i="2"/>
  <c r="F96" i="2"/>
  <c r="E96" i="2"/>
  <c r="D96" i="2"/>
  <c r="C96" i="2"/>
  <c r="B96" i="2"/>
  <c r="AC95" i="2"/>
  <c r="AB95" i="2"/>
  <c r="AA95" i="2"/>
  <c r="Z95" i="2"/>
  <c r="Y95" i="2"/>
  <c r="X95" i="2"/>
  <c r="W95" i="2"/>
  <c r="V95" i="2"/>
  <c r="U95" i="2"/>
  <c r="T95" i="2"/>
  <c r="S95" i="2"/>
  <c r="R95" i="2"/>
  <c r="Q95" i="2"/>
  <c r="P95" i="2"/>
  <c r="O95" i="2"/>
  <c r="N95" i="2"/>
  <c r="M95" i="2"/>
  <c r="L95" i="2"/>
  <c r="K95" i="2"/>
  <c r="J95" i="2"/>
  <c r="I95" i="2"/>
  <c r="H95" i="2"/>
  <c r="G95" i="2"/>
  <c r="F95" i="2"/>
  <c r="E95" i="2"/>
  <c r="D95" i="2"/>
  <c r="C95" i="2"/>
  <c r="B95" i="2"/>
  <c r="AC94" i="2"/>
  <c r="AB94" i="2"/>
  <c r="AA94" i="2"/>
  <c r="Z94" i="2"/>
  <c r="Y94" i="2"/>
  <c r="X94" i="2"/>
  <c r="W94" i="2"/>
  <c r="V94" i="2"/>
  <c r="U94" i="2"/>
  <c r="T94" i="2"/>
  <c r="S94" i="2"/>
  <c r="R94" i="2"/>
  <c r="Q94" i="2"/>
  <c r="P94" i="2"/>
  <c r="O94" i="2"/>
  <c r="N94" i="2"/>
  <c r="M94" i="2"/>
  <c r="L94" i="2"/>
  <c r="K94" i="2"/>
  <c r="J94" i="2"/>
  <c r="I94" i="2"/>
  <c r="H94" i="2"/>
  <c r="G94" i="2"/>
  <c r="F94" i="2"/>
  <c r="E94" i="2"/>
  <c r="D94" i="2"/>
  <c r="C94" i="2"/>
  <c r="B94" i="2"/>
  <c r="AC93" i="2"/>
  <c r="AB93" i="2"/>
  <c r="AA93" i="2"/>
  <c r="Z93" i="2"/>
  <c r="Y93" i="2"/>
  <c r="X93" i="2"/>
  <c r="W93" i="2"/>
  <c r="V93" i="2"/>
  <c r="U93" i="2"/>
  <c r="T93" i="2"/>
  <c r="S93" i="2"/>
  <c r="R93" i="2"/>
  <c r="Q93" i="2"/>
  <c r="P93" i="2"/>
  <c r="O93" i="2"/>
  <c r="N93" i="2"/>
  <c r="M93" i="2"/>
  <c r="L93" i="2"/>
  <c r="K93" i="2"/>
  <c r="J93" i="2"/>
  <c r="I93" i="2"/>
  <c r="H93" i="2"/>
  <c r="G93" i="2"/>
  <c r="F93" i="2"/>
  <c r="E93" i="2"/>
  <c r="D93" i="2"/>
  <c r="C93" i="2"/>
  <c r="B93" i="2"/>
  <c r="AC92" i="2"/>
  <c r="AB92" i="2"/>
  <c r="AA92" i="2"/>
  <c r="Z92" i="2"/>
  <c r="Y92" i="2"/>
  <c r="X92" i="2"/>
  <c r="W92" i="2"/>
  <c r="V92" i="2"/>
  <c r="U92" i="2"/>
  <c r="T92" i="2"/>
  <c r="S92" i="2"/>
  <c r="R92" i="2"/>
  <c r="Q92" i="2"/>
  <c r="P92" i="2"/>
  <c r="O92" i="2"/>
  <c r="N92" i="2"/>
  <c r="M92" i="2"/>
  <c r="L92" i="2"/>
  <c r="K92" i="2"/>
  <c r="J92" i="2"/>
  <c r="I92" i="2"/>
  <c r="H92" i="2"/>
  <c r="G92" i="2"/>
  <c r="F92" i="2"/>
  <c r="E92" i="2"/>
  <c r="D92" i="2"/>
  <c r="C92" i="2"/>
  <c r="B92" i="2"/>
  <c r="AC91" i="2"/>
  <c r="AB91" i="2"/>
  <c r="AA91" i="2"/>
  <c r="Z91" i="2"/>
  <c r="Y91" i="2"/>
  <c r="X91" i="2"/>
  <c r="W91" i="2"/>
  <c r="V91" i="2"/>
  <c r="U91" i="2"/>
  <c r="T91" i="2"/>
  <c r="S91" i="2"/>
  <c r="R91" i="2"/>
  <c r="Q91" i="2"/>
  <c r="P91" i="2"/>
  <c r="O91" i="2"/>
  <c r="N91" i="2"/>
  <c r="M91" i="2"/>
  <c r="L91" i="2"/>
  <c r="K91" i="2"/>
  <c r="J91" i="2"/>
  <c r="I91" i="2"/>
  <c r="H91" i="2"/>
  <c r="G91" i="2"/>
  <c r="F91" i="2"/>
  <c r="E91" i="2"/>
  <c r="D91" i="2"/>
  <c r="C91" i="2"/>
  <c r="B91" i="2"/>
  <c r="AC90" i="2"/>
  <c r="AB90" i="2"/>
  <c r="AA90" i="2"/>
  <c r="Z90" i="2"/>
  <c r="Y90" i="2"/>
  <c r="X90" i="2"/>
  <c r="W90" i="2"/>
  <c r="V90" i="2"/>
  <c r="U90" i="2"/>
  <c r="T90" i="2"/>
  <c r="S90" i="2"/>
  <c r="R90" i="2"/>
  <c r="Q90" i="2"/>
  <c r="P90" i="2"/>
  <c r="O90" i="2"/>
  <c r="N90" i="2"/>
  <c r="M90" i="2"/>
  <c r="L90" i="2"/>
  <c r="K90" i="2"/>
  <c r="J90" i="2"/>
  <c r="I90" i="2"/>
  <c r="H90" i="2"/>
  <c r="G90" i="2"/>
  <c r="F90" i="2"/>
  <c r="E90" i="2"/>
  <c r="D90" i="2"/>
  <c r="C90" i="2"/>
  <c r="B90" i="2"/>
  <c r="AC89" i="2"/>
  <c r="AB89" i="2"/>
  <c r="AA89" i="2"/>
  <c r="Z89" i="2"/>
  <c r="Y89" i="2"/>
  <c r="X89" i="2"/>
  <c r="W89" i="2"/>
  <c r="V89" i="2"/>
  <c r="U89" i="2"/>
  <c r="T89" i="2"/>
  <c r="S89" i="2"/>
  <c r="R89" i="2"/>
  <c r="Q89" i="2"/>
  <c r="P89" i="2"/>
  <c r="O89" i="2"/>
  <c r="N89" i="2"/>
  <c r="M89" i="2"/>
  <c r="L89" i="2"/>
  <c r="K89" i="2"/>
  <c r="J89" i="2"/>
  <c r="I89" i="2"/>
  <c r="H89" i="2"/>
  <c r="G89" i="2"/>
  <c r="F89" i="2"/>
  <c r="E89" i="2"/>
  <c r="D89" i="2"/>
  <c r="C89" i="2"/>
  <c r="B89" i="2"/>
  <c r="AC88" i="2"/>
  <c r="AB88" i="2"/>
  <c r="AA88" i="2"/>
  <c r="Z88" i="2"/>
  <c r="Y88" i="2"/>
  <c r="X88" i="2"/>
  <c r="W88" i="2"/>
  <c r="V88" i="2"/>
  <c r="U88" i="2"/>
  <c r="T88" i="2"/>
  <c r="S88" i="2"/>
  <c r="R88" i="2"/>
  <c r="Q88" i="2"/>
  <c r="P88" i="2"/>
  <c r="O88" i="2"/>
  <c r="N88" i="2"/>
  <c r="M88" i="2"/>
  <c r="L88" i="2"/>
  <c r="K88" i="2"/>
  <c r="J88" i="2"/>
  <c r="I88" i="2"/>
  <c r="H88" i="2"/>
  <c r="G88" i="2"/>
  <c r="F88" i="2"/>
  <c r="E88" i="2"/>
  <c r="D88" i="2"/>
  <c r="C88" i="2"/>
  <c r="B88" i="2"/>
  <c r="AC87" i="2"/>
  <c r="AB87" i="2"/>
  <c r="AA87" i="2"/>
  <c r="Z87" i="2"/>
  <c r="Y87" i="2"/>
  <c r="X87" i="2"/>
  <c r="W87" i="2"/>
  <c r="V87" i="2"/>
  <c r="U87" i="2"/>
  <c r="T87" i="2"/>
  <c r="S87" i="2"/>
  <c r="R87" i="2"/>
  <c r="Q87" i="2"/>
  <c r="P87" i="2"/>
  <c r="O87" i="2"/>
  <c r="N87" i="2"/>
  <c r="M87" i="2"/>
  <c r="L87" i="2"/>
  <c r="K87" i="2"/>
  <c r="J87" i="2"/>
  <c r="I87" i="2"/>
  <c r="H87" i="2"/>
  <c r="G87" i="2"/>
  <c r="F87" i="2"/>
  <c r="E87" i="2"/>
  <c r="D87" i="2"/>
  <c r="C87" i="2"/>
  <c r="B87" i="2"/>
  <c r="AC86" i="2"/>
  <c r="AB86" i="2"/>
  <c r="AA86" i="2"/>
  <c r="Z86" i="2"/>
  <c r="Y86" i="2"/>
  <c r="X86" i="2"/>
  <c r="W86" i="2"/>
  <c r="V86" i="2"/>
  <c r="U86" i="2"/>
  <c r="T86" i="2"/>
  <c r="S86" i="2"/>
  <c r="R86" i="2"/>
  <c r="Q86" i="2"/>
  <c r="P86" i="2"/>
  <c r="O86" i="2"/>
  <c r="N86" i="2"/>
  <c r="M86" i="2"/>
  <c r="L86" i="2"/>
  <c r="K86" i="2"/>
  <c r="J86" i="2"/>
  <c r="I86" i="2"/>
  <c r="H86" i="2"/>
  <c r="G86" i="2"/>
  <c r="F86" i="2"/>
  <c r="E86" i="2"/>
  <c r="D86" i="2"/>
  <c r="C86" i="2"/>
  <c r="B86" i="2"/>
  <c r="AC85" i="2"/>
  <c r="AB85" i="2"/>
  <c r="AA85" i="2"/>
  <c r="Z85" i="2"/>
  <c r="Y85" i="2"/>
  <c r="X85" i="2"/>
  <c r="W85" i="2"/>
  <c r="V85" i="2"/>
  <c r="U85" i="2"/>
  <c r="T85" i="2"/>
  <c r="S85" i="2"/>
  <c r="R85" i="2"/>
  <c r="Q85" i="2"/>
  <c r="P85" i="2"/>
  <c r="O85" i="2"/>
  <c r="N85" i="2"/>
  <c r="M85" i="2"/>
  <c r="L85" i="2"/>
  <c r="K85" i="2"/>
  <c r="J85" i="2"/>
  <c r="I85" i="2"/>
  <c r="H85" i="2"/>
  <c r="G85" i="2"/>
  <c r="F85" i="2"/>
  <c r="E85" i="2"/>
  <c r="D85" i="2"/>
  <c r="C85" i="2"/>
  <c r="B85" i="2"/>
  <c r="AC84" i="2"/>
  <c r="AB84" i="2"/>
  <c r="AA84" i="2"/>
  <c r="Z84" i="2"/>
  <c r="Y84" i="2"/>
  <c r="X84" i="2"/>
  <c r="W84" i="2"/>
  <c r="V84" i="2"/>
  <c r="U84" i="2"/>
  <c r="T84" i="2"/>
  <c r="S84" i="2"/>
  <c r="R84" i="2"/>
  <c r="Q84" i="2"/>
  <c r="P84" i="2"/>
  <c r="O84" i="2"/>
  <c r="N84" i="2"/>
  <c r="M84" i="2"/>
  <c r="L84" i="2"/>
  <c r="K84" i="2"/>
  <c r="J84" i="2"/>
  <c r="I84" i="2"/>
  <c r="H84" i="2"/>
  <c r="G84" i="2"/>
  <c r="F84" i="2"/>
  <c r="E84" i="2"/>
  <c r="D84" i="2"/>
  <c r="C84" i="2"/>
  <c r="B84" i="2"/>
  <c r="AC83" i="2"/>
  <c r="AB83" i="2"/>
  <c r="AA83" i="2"/>
  <c r="Z83" i="2"/>
  <c r="Y83" i="2"/>
  <c r="X83" i="2"/>
  <c r="W83" i="2"/>
  <c r="V83" i="2"/>
  <c r="U83" i="2"/>
  <c r="T83" i="2"/>
  <c r="S83" i="2"/>
  <c r="R83" i="2"/>
  <c r="Q83" i="2"/>
  <c r="P83" i="2"/>
  <c r="O83" i="2"/>
  <c r="N83" i="2"/>
  <c r="M83" i="2"/>
  <c r="L83" i="2"/>
  <c r="K83" i="2"/>
  <c r="J83" i="2"/>
  <c r="I83" i="2"/>
  <c r="H83" i="2"/>
  <c r="G83" i="2"/>
  <c r="F83" i="2"/>
  <c r="E83" i="2"/>
  <c r="D83" i="2"/>
  <c r="C83" i="2"/>
  <c r="B83" i="2"/>
  <c r="AC82" i="2"/>
  <c r="AB82" i="2"/>
  <c r="AA82" i="2"/>
  <c r="Z82" i="2"/>
  <c r="Y82" i="2"/>
  <c r="X82" i="2"/>
  <c r="W82" i="2"/>
  <c r="V82" i="2"/>
  <c r="U82" i="2"/>
  <c r="T82" i="2"/>
  <c r="S82" i="2"/>
  <c r="R82" i="2"/>
  <c r="Q82" i="2"/>
  <c r="P82" i="2"/>
  <c r="O82" i="2"/>
  <c r="N82" i="2"/>
  <c r="M82" i="2"/>
  <c r="L82" i="2"/>
  <c r="K82" i="2"/>
  <c r="J82" i="2"/>
  <c r="I82" i="2"/>
  <c r="H82" i="2"/>
  <c r="G82" i="2"/>
  <c r="F82" i="2"/>
  <c r="E82" i="2"/>
  <c r="D82" i="2"/>
  <c r="C82" i="2"/>
  <c r="B82" i="2"/>
  <c r="AC81" i="2"/>
  <c r="AB81" i="2"/>
  <c r="AA81" i="2"/>
  <c r="Z81" i="2"/>
  <c r="Y81" i="2"/>
  <c r="X81" i="2"/>
  <c r="W81" i="2"/>
  <c r="V81" i="2"/>
  <c r="U81" i="2"/>
  <c r="T81" i="2"/>
  <c r="S81" i="2"/>
  <c r="R81" i="2"/>
  <c r="Q81" i="2"/>
  <c r="P81" i="2"/>
  <c r="O81" i="2"/>
  <c r="N81" i="2"/>
  <c r="M81" i="2"/>
  <c r="L81" i="2"/>
  <c r="K81" i="2"/>
  <c r="J81" i="2"/>
  <c r="I81" i="2"/>
  <c r="H81" i="2"/>
  <c r="G81" i="2"/>
  <c r="F81" i="2"/>
  <c r="E81" i="2"/>
  <c r="D81" i="2"/>
  <c r="C81" i="2"/>
  <c r="B81" i="2"/>
  <c r="AC80" i="2"/>
  <c r="AB80" i="2"/>
  <c r="AA80" i="2"/>
  <c r="Z80" i="2"/>
  <c r="Y80" i="2"/>
  <c r="X80" i="2"/>
  <c r="W80" i="2"/>
  <c r="V80" i="2"/>
  <c r="U80" i="2"/>
  <c r="T80" i="2"/>
  <c r="S80" i="2"/>
  <c r="R80" i="2"/>
  <c r="Q80" i="2"/>
  <c r="P80" i="2"/>
  <c r="O80" i="2"/>
  <c r="N80" i="2"/>
  <c r="M80" i="2"/>
  <c r="L80" i="2"/>
  <c r="K80" i="2"/>
  <c r="J80" i="2"/>
  <c r="I80" i="2"/>
  <c r="H80" i="2"/>
  <c r="G80" i="2"/>
  <c r="F80" i="2"/>
  <c r="E80" i="2"/>
  <c r="D80" i="2"/>
  <c r="C80" i="2"/>
  <c r="B80" i="2"/>
  <c r="AC79" i="2"/>
  <c r="AB79" i="2"/>
  <c r="AA79" i="2"/>
  <c r="Z79" i="2"/>
  <c r="Y79" i="2"/>
  <c r="X79" i="2"/>
  <c r="W79" i="2"/>
  <c r="V79" i="2"/>
  <c r="U79" i="2"/>
  <c r="T79" i="2"/>
  <c r="S79" i="2"/>
  <c r="R79" i="2"/>
  <c r="Q79" i="2"/>
  <c r="P79" i="2"/>
  <c r="O79" i="2"/>
  <c r="N79" i="2"/>
  <c r="M79" i="2"/>
  <c r="L79" i="2"/>
  <c r="K79" i="2"/>
  <c r="J79" i="2"/>
  <c r="I79" i="2"/>
  <c r="H79" i="2"/>
  <c r="G79" i="2"/>
  <c r="F79" i="2"/>
  <c r="E79" i="2"/>
  <c r="D79" i="2"/>
  <c r="C79" i="2"/>
  <c r="B79" i="2"/>
  <c r="AC78" i="2"/>
  <c r="AB78" i="2"/>
  <c r="AA78" i="2"/>
  <c r="Z78" i="2"/>
  <c r="Y78" i="2"/>
  <c r="X78" i="2"/>
  <c r="W78" i="2"/>
  <c r="V78" i="2"/>
  <c r="U78" i="2"/>
  <c r="T78" i="2"/>
  <c r="S78" i="2"/>
  <c r="R78" i="2"/>
  <c r="Q78" i="2"/>
  <c r="P78" i="2"/>
  <c r="O78" i="2"/>
  <c r="N78" i="2"/>
  <c r="M78" i="2"/>
  <c r="L78" i="2"/>
  <c r="K78" i="2"/>
  <c r="J78" i="2"/>
  <c r="I78" i="2"/>
  <c r="H78" i="2"/>
  <c r="G78" i="2"/>
  <c r="F78" i="2"/>
  <c r="E78" i="2"/>
  <c r="D78" i="2"/>
  <c r="C78" i="2"/>
  <c r="B78" i="2"/>
  <c r="AC77" i="2"/>
  <c r="AB77" i="2"/>
  <c r="AA77" i="2"/>
  <c r="Z77" i="2"/>
  <c r="Y77" i="2"/>
  <c r="X77" i="2"/>
  <c r="W77" i="2"/>
  <c r="V77" i="2"/>
  <c r="U77" i="2"/>
  <c r="T77" i="2"/>
  <c r="S77" i="2"/>
  <c r="R77" i="2"/>
  <c r="Q77" i="2"/>
  <c r="P77" i="2"/>
  <c r="O77" i="2"/>
  <c r="N77" i="2"/>
  <c r="M77" i="2"/>
  <c r="L77" i="2"/>
  <c r="K77" i="2"/>
  <c r="J77" i="2"/>
  <c r="I77" i="2"/>
  <c r="H77" i="2"/>
  <c r="G77" i="2"/>
  <c r="F77" i="2"/>
  <c r="E77" i="2"/>
  <c r="D77" i="2"/>
  <c r="C77" i="2"/>
  <c r="B77" i="2"/>
  <c r="AC76" i="2"/>
  <c r="AB76" i="2"/>
  <c r="AA76" i="2"/>
  <c r="Z76" i="2"/>
  <c r="Y76" i="2"/>
  <c r="X76" i="2"/>
  <c r="W76" i="2"/>
  <c r="V76" i="2"/>
  <c r="U76" i="2"/>
  <c r="T76" i="2"/>
  <c r="S76" i="2"/>
  <c r="R76" i="2"/>
  <c r="Q76" i="2"/>
  <c r="P76" i="2"/>
  <c r="O76" i="2"/>
  <c r="N76" i="2"/>
  <c r="M76" i="2"/>
  <c r="L76" i="2"/>
  <c r="K76" i="2"/>
  <c r="J76" i="2"/>
  <c r="I76" i="2"/>
  <c r="H76" i="2"/>
  <c r="G76" i="2"/>
  <c r="F76" i="2"/>
  <c r="E76" i="2"/>
  <c r="D76" i="2"/>
  <c r="C76" i="2"/>
  <c r="B76" i="2"/>
  <c r="AC75" i="2"/>
  <c r="AB75" i="2"/>
  <c r="AA75" i="2"/>
  <c r="Z75" i="2"/>
  <c r="Y75" i="2"/>
  <c r="X75" i="2"/>
  <c r="W75" i="2"/>
  <c r="V75" i="2"/>
  <c r="U75" i="2"/>
  <c r="T75" i="2"/>
  <c r="S75" i="2"/>
  <c r="R75" i="2"/>
  <c r="Q75" i="2"/>
  <c r="P75" i="2"/>
  <c r="O75" i="2"/>
  <c r="N75" i="2"/>
  <c r="M75" i="2"/>
  <c r="L75" i="2"/>
  <c r="K75" i="2"/>
  <c r="J75" i="2"/>
  <c r="I75" i="2"/>
  <c r="H75" i="2"/>
  <c r="G75" i="2"/>
  <c r="F75" i="2"/>
  <c r="E75" i="2"/>
  <c r="D75" i="2"/>
  <c r="C75" i="2"/>
  <c r="B75" i="2"/>
  <c r="AC74" i="2"/>
  <c r="AB74" i="2"/>
  <c r="AA74" i="2"/>
  <c r="Z74" i="2"/>
  <c r="Y74" i="2"/>
  <c r="X74" i="2"/>
  <c r="W74" i="2"/>
  <c r="V74" i="2"/>
  <c r="U74" i="2"/>
  <c r="T74" i="2"/>
  <c r="S74" i="2"/>
  <c r="R74" i="2"/>
  <c r="Q74" i="2"/>
  <c r="P74" i="2"/>
  <c r="O74" i="2"/>
  <c r="N74" i="2"/>
  <c r="M74" i="2"/>
  <c r="L74" i="2"/>
  <c r="K74" i="2"/>
  <c r="J74" i="2"/>
  <c r="I74" i="2"/>
  <c r="H74" i="2"/>
  <c r="G74" i="2"/>
  <c r="F74" i="2"/>
  <c r="E74" i="2"/>
  <c r="D74" i="2"/>
  <c r="C74" i="2"/>
  <c r="B74" i="2"/>
  <c r="AC73" i="2"/>
  <c r="AB73" i="2"/>
  <c r="AA73" i="2"/>
  <c r="Z73" i="2"/>
  <c r="Y73" i="2"/>
  <c r="X73" i="2"/>
  <c r="W73" i="2"/>
  <c r="V73" i="2"/>
  <c r="U73" i="2"/>
  <c r="T73" i="2"/>
  <c r="S73" i="2"/>
  <c r="R73" i="2"/>
  <c r="Q73" i="2"/>
  <c r="P73" i="2"/>
  <c r="O73" i="2"/>
  <c r="N73" i="2"/>
  <c r="M73" i="2"/>
  <c r="L73" i="2"/>
  <c r="K73" i="2"/>
  <c r="J73" i="2"/>
  <c r="I73" i="2"/>
  <c r="H73" i="2"/>
  <c r="G73" i="2"/>
  <c r="F73" i="2"/>
  <c r="E73" i="2"/>
  <c r="D73" i="2"/>
  <c r="C73" i="2"/>
  <c r="B73" i="2"/>
  <c r="AC72" i="2"/>
  <c r="AB72" i="2"/>
  <c r="AA72" i="2"/>
  <c r="Z72" i="2"/>
  <c r="Y72" i="2"/>
  <c r="X72" i="2"/>
  <c r="W72" i="2"/>
  <c r="V72" i="2"/>
  <c r="U72" i="2"/>
  <c r="T72" i="2"/>
  <c r="S72" i="2"/>
  <c r="R72" i="2"/>
  <c r="Q72" i="2"/>
  <c r="P72" i="2"/>
  <c r="O72" i="2"/>
  <c r="N72" i="2"/>
  <c r="M72" i="2"/>
  <c r="L72" i="2"/>
  <c r="K72" i="2"/>
  <c r="J72" i="2"/>
  <c r="I72" i="2"/>
  <c r="H72" i="2"/>
  <c r="G72" i="2"/>
  <c r="F72" i="2"/>
  <c r="E72" i="2"/>
  <c r="D72" i="2"/>
  <c r="C72" i="2"/>
  <c r="B72" i="2"/>
  <c r="AC71" i="2"/>
  <c r="AB71" i="2"/>
  <c r="AA71" i="2"/>
  <c r="Z71" i="2"/>
  <c r="Y71" i="2"/>
  <c r="X71" i="2"/>
  <c r="W71" i="2"/>
  <c r="V71" i="2"/>
  <c r="U71" i="2"/>
  <c r="T71" i="2"/>
  <c r="S71" i="2"/>
  <c r="R71" i="2"/>
  <c r="Q71" i="2"/>
  <c r="P71" i="2"/>
  <c r="O71" i="2"/>
  <c r="N71" i="2"/>
  <c r="M71" i="2"/>
  <c r="L71" i="2"/>
  <c r="K71" i="2"/>
  <c r="J71" i="2"/>
  <c r="I71" i="2"/>
  <c r="H71" i="2"/>
  <c r="G71" i="2"/>
  <c r="F71" i="2"/>
  <c r="E71" i="2"/>
  <c r="D71" i="2"/>
  <c r="C71" i="2"/>
  <c r="B71" i="2"/>
  <c r="AC70" i="2"/>
  <c r="AB70" i="2"/>
  <c r="AA70" i="2"/>
  <c r="Z70" i="2"/>
  <c r="Y70" i="2"/>
  <c r="X70" i="2"/>
  <c r="W70" i="2"/>
  <c r="V70" i="2"/>
  <c r="U70" i="2"/>
  <c r="T70" i="2"/>
  <c r="S70" i="2"/>
  <c r="R70" i="2"/>
  <c r="Q70" i="2"/>
  <c r="P70" i="2"/>
  <c r="O70" i="2"/>
  <c r="N70" i="2"/>
  <c r="M70" i="2"/>
  <c r="L70" i="2"/>
  <c r="K70" i="2"/>
  <c r="J70" i="2"/>
  <c r="I70" i="2"/>
  <c r="H70" i="2"/>
  <c r="G70" i="2"/>
  <c r="F70" i="2"/>
  <c r="E70" i="2"/>
  <c r="D70" i="2"/>
  <c r="C70" i="2"/>
  <c r="B70" i="2"/>
  <c r="AC69" i="2"/>
  <c r="AB69" i="2"/>
  <c r="AA69" i="2"/>
  <c r="Z69" i="2"/>
  <c r="Y69" i="2"/>
  <c r="X69" i="2"/>
  <c r="W69" i="2"/>
  <c r="V69" i="2"/>
  <c r="U69" i="2"/>
  <c r="T69" i="2"/>
  <c r="S69" i="2"/>
  <c r="R69" i="2"/>
  <c r="Q69" i="2"/>
  <c r="P69" i="2"/>
  <c r="O69" i="2"/>
  <c r="N69" i="2"/>
  <c r="M69" i="2"/>
  <c r="L69" i="2"/>
  <c r="K69" i="2"/>
  <c r="J69" i="2"/>
  <c r="I69" i="2"/>
  <c r="H69" i="2"/>
  <c r="G69" i="2"/>
  <c r="F69" i="2"/>
  <c r="E69" i="2"/>
  <c r="D69" i="2"/>
  <c r="C69" i="2"/>
  <c r="B69" i="2"/>
  <c r="AC68" i="2"/>
  <c r="AB68" i="2"/>
  <c r="AA68" i="2"/>
  <c r="Z68" i="2"/>
  <c r="Y68" i="2"/>
  <c r="X68" i="2"/>
  <c r="W68" i="2"/>
  <c r="V68" i="2"/>
  <c r="U68" i="2"/>
  <c r="T68" i="2"/>
  <c r="S68" i="2"/>
  <c r="R68" i="2"/>
  <c r="Q68" i="2"/>
  <c r="P68" i="2"/>
  <c r="O68" i="2"/>
  <c r="N68" i="2"/>
  <c r="M68" i="2"/>
  <c r="L68" i="2"/>
  <c r="K68" i="2"/>
  <c r="J68" i="2"/>
  <c r="I68" i="2"/>
  <c r="H68" i="2"/>
  <c r="G68" i="2"/>
  <c r="F68" i="2"/>
  <c r="E68" i="2"/>
  <c r="D68" i="2"/>
  <c r="C68" i="2"/>
  <c r="B68" i="2"/>
  <c r="AC67" i="2"/>
  <c r="AB67" i="2"/>
  <c r="AA67" i="2"/>
  <c r="Z67" i="2"/>
  <c r="Y67" i="2"/>
  <c r="X67" i="2"/>
  <c r="W67" i="2"/>
  <c r="V67" i="2"/>
  <c r="U67" i="2"/>
  <c r="T67" i="2"/>
  <c r="S67" i="2"/>
  <c r="R67" i="2"/>
  <c r="Q67" i="2"/>
  <c r="P67" i="2"/>
  <c r="O67" i="2"/>
  <c r="N67" i="2"/>
  <c r="M67" i="2"/>
  <c r="L67" i="2"/>
  <c r="K67" i="2"/>
  <c r="J67" i="2"/>
  <c r="I67" i="2"/>
  <c r="H67" i="2"/>
  <c r="G67" i="2"/>
  <c r="F67" i="2"/>
  <c r="E67" i="2"/>
  <c r="D67" i="2"/>
  <c r="C67" i="2"/>
  <c r="B67" i="2"/>
  <c r="AC66" i="2"/>
  <c r="AB66" i="2"/>
  <c r="AA66" i="2"/>
  <c r="Z66" i="2"/>
  <c r="Y66" i="2"/>
  <c r="X66" i="2"/>
  <c r="W66" i="2"/>
  <c r="V66" i="2"/>
  <c r="U66" i="2"/>
  <c r="T66" i="2"/>
  <c r="S66" i="2"/>
  <c r="R66" i="2"/>
  <c r="Q66" i="2"/>
  <c r="P66" i="2"/>
  <c r="O66" i="2"/>
  <c r="N66" i="2"/>
  <c r="M66" i="2"/>
  <c r="L66" i="2"/>
  <c r="K66" i="2"/>
  <c r="J66" i="2"/>
  <c r="I66" i="2"/>
  <c r="H66" i="2"/>
  <c r="G66" i="2"/>
  <c r="F66" i="2"/>
  <c r="E66" i="2"/>
  <c r="D66" i="2"/>
  <c r="C66" i="2"/>
  <c r="B66" i="2"/>
  <c r="AC65" i="2"/>
  <c r="AB65" i="2"/>
  <c r="AA65" i="2"/>
  <c r="Z65" i="2"/>
  <c r="Y65" i="2"/>
  <c r="X65" i="2"/>
  <c r="W65" i="2"/>
  <c r="V65" i="2"/>
  <c r="U65" i="2"/>
  <c r="T65" i="2"/>
  <c r="S65" i="2"/>
  <c r="R65" i="2"/>
  <c r="Q65" i="2"/>
  <c r="P65" i="2"/>
  <c r="O65" i="2"/>
  <c r="N65" i="2"/>
  <c r="M65" i="2"/>
  <c r="L65" i="2"/>
  <c r="K65" i="2"/>
  <c r="J65" i="2"/>
  <c r="I65" i="2"/>
  <c r="H65" i="2"/>
  <c r="G65" i="2"/>
  <c r="F65" i="2"/>
  <c r="E65" i="2"/>
  <c r="D65" i="2"/>
  <c r="C65" i="2"/>
  <c r="B65" i="2"/>
  <c r="AC64" i="2"/>
  <c r="AB64" i="2"/>
  <c r="AA64" i="2"/>
  <c r="Z64" i="2"/>
  <c r="Y64" i="2"/>
  <c r="X64" i="2"/>
  <c r="W64" i="2"/>
  <c r="V64" i="2"/>
  <c r="U64" i="2"/>
  <c r="T64" i="2"/>
  <c r="S64" i="2"/>
  <c r="R64" i="2"/>
  <c r="Q64" i="2"/>
  <c r="P64" i="2"/>
  <c r="O64" i="2"/>
  <c r="N64" i="2"/>
  <c r="M64" i="2"/>
  <c r="L64" i="2"/>
  <c r="K64" i="2"/>
  <c r="J64" i="2"/>
  <c r="I64" i="2"/>
  <c r="H64" i="2"/>
  <c r="G64" i="2"/>
  <c r="F64" i="2"/>
  <c r="E64" i="2"/>
  <c r="D64" i="2"/>
  <c r="C64" i="2"/>
  <c r="B64" i="2"/>
  <c r="AC63" i="2"/>
  <c r="AB63" i="2"/>
  <c r="AA63" i="2"/>
  <c r="Z63" i="2"/>
  <c r="Y63" i="2"/>
  <c r="X63" i="2"/>
  <c r="W63" i="2"/>
  <c r="V63" i="2"/>
  <c r="U63" i="2"/>
  <c r="T63" i="2"/>
  <c r="S63" i="2"/>
  <c r="R63" i="2"/>
  <c r="Q63" i="2"/>
  <c r="P63" i="2"/>
  <c r="O63" i="2"/>
  <c r="N63" i="2"/>
  <c r="M63" i="2"/>
  <c r="L63" i="2"/>
  <c r="K63" i="2"/>
  <c r="J63" i="2"/>
  <c r="I63" i="2"/>
  <c r="H63" i="2"/>
  <c r="G63" i="2"/>
  <c r="F63" i="2"/>
  <c r="E63" i="2"/>
  <c r="D63" i="2"/>
  <c r="C63" i="2"/>
  <c r="B63" i="2"/>
  <c r="AC62" i="2"/>
  <c r="AB62" i="2"/>
  <c r="AA62" i="2"/>
  <c r="Z62" i="2"/>
  <c r="Y62" i="2"/>
  <c r="X62" i="2"/>
  <c r="W62" i="2"/>
  <c r="V62" i="2"/>
  <c r="U62" i="2"/>
  <c r="T62" i="2"/>
  <c r="S62" i="2"/>
  <c r="R62" i="2"/>
  <c r="Q62" i="2"/>
  <c r="P62" i="2"/>
  <c r="O62" i="2"/>
  <c r="N62" i="2"/>
  <c r="M62" i="2"/>
  <c r="L62" i="2"/>
  <c r="K62" i="2"/>
  <c r="J62" i="2"/>
  <c r="I62" i="2"/>
  <c r="H62" i="2"/>
  <c r="G62" i="2"/>
  <c r="F62" i="2"/>
  <c r="E62" i="2"/>
  <c r="D62" i="2"/>
  <c r="C62" i="2"/>
  <c r="B62" i="2"/>
  <c r="AC61" i="2"/>
  <c r="AB61" i="2"/>
  <c r="AA61" i="2"/>
  <c r="Z61" i="2"/>
  <c r="Y61" i="2"/>
  <c r="X61" i="2"/>
  <c r="W61" i="2"/>
  <c r="V61" i="2"/>
  <c r="U61" i="2"/>
  <c r="T61" i="2"/>
  <c r="S61" i="2"/>
  <c r="R61" i="2"/>
  <c r="Q61" i="2"/>
  <c r="P61" i="2"/>
  <c r="O61" i="2"/>
  <c r="N61" i="2"/>
  <c r="M61" i="2"/>
  <c r="L61" i="2"/>
  <c r="K61" i="2"/>
  <c r="J61" i="2"/>
  <c r="I61" i="2"/>
  <c r="H61" i="2"/>
  <c r="G61" i="2"/>
  <c r="F61" i="2"/>
  <c r="E61" i="2"/>
  <c r="D61" i="2"/>
  <c r="C61" i="2"/>
  <c r="B61" i="2"/>
  <c r="AC60" i="2"/>
  <c r="AB60" i="2"/>
  <c r="AA60" i="2"/>
  <c r="Z60" i="2"/>
  <c r="Y60" i="2"/>
  <c r="X60" i="2"/>
  <c r="W60" i="2"/>
  <c r="V60" i="2"/>
  <c r="U60" i="2"/>
  <c r="T60" i="2"/>
  <c r="S60" i="2"/>
  <c r="R60" i="2"/>
  <c r="Q60" i="2"/>
  <c r="P60" i="2"/>
  <c r="O60" i="2"/>
  <c r="N60" i="2"/>
  <c r="M60" i="2"/>
  <c r="L60" i="2"/>
  <c r="K60" i="2"/>
  <c r="J60" i="2"/>
  <c r="I60" i="2"/>
  <c r="H60" i="2"/>
  <c r="G60" i="2"/>
  <c r="F60" i="2"/>
  <c r="E60" i="2"/>
  <c r="D60" i="2"/>
  <c r="C60" i="2"/>
  <c r="B60" i="2"/>
  <c r="AC59" i="2"/>
  <c r="AB59" i="2"/>
  <c r="AA59" i="2"/>
  <c r="Z59" i="2"/>
  <c r="Y59" i="2"/>
  <c r="X59" i="2"/>
  <c r="W59" i="2"/>
  <c r="V59" i="2"/>
  <c r="U59" i="2"/>
  <c r="T59" i="2"/>
  <c r="S59" i="2"/>
  <c r="R59" i="2"/>
  <c r="Q59" i="2"/>
  <c r="P59" i="2"/>
  <c r="O59" i="2"/>
  <c r="N59" i="2"/>
  <c r="M59" i="2"/>
  <c r="L59" i="2"/>
  <c r="K59" i="2"/>
  <c r="J59" i="2"/>
  <c r="I59" i="2"/>
  <c r="H59" i="2"/>
  <c r="G59" i="2"/>
  <c r="F59" i="2"/>
  <c r="E59" i="2"/>
  <c r="D59" i="2"/>
  <c r="C59" i="2"/>
  <c r="B59" i="2"/>
  <c r="AC58" i="2"/>
  <c r="AB58" i="2"/>
  <c r="AA58" i="2"/>
  <c r="Z58" i="2"/>
  <c r="Y58" i="2"/>
  <c r="X58" i="2"/>
  <c r="W58" i="2"/>
  <c r="V58" i="2"/>
  <c r="U58" i="2"/>
  <c r="T58" i="2"/>
  <c r="S58" i="2"/>
  <c r="R58" i="2"/>
  <c r="Q58" i="2"/>
  <c r="P58" i="2"/>
  <c r="O58" i="2"/>
  <c r="N58" i="2"/>
  <c r="M58" i="2"/>
  <c r="L58" i="2"/>
  <c r="K58" i="2"/>
  <c r="J58" i="2"/>
  <c r="I58" i="2"/>
  <c r="H58" i="2"/>
  <c r="G58" i="2"/>
  <c r="F58" i="2"/>
  <c r="E58" i="2"/>
  <c r="D58" i="2"/>
  <c r="C58" i="2"/>
  <c r="B58" i="2"/>
  <c r="AC57" i="2"/>
  <c r="AB57" i="2"/>
  <c r="AA57" i="2"/>
  <c r="Z57" i="2"/>
  <c r="Y57" i="2"/>
  <c r="X57" i="2"/>
  <c r="W57" i="2"/>
  <c r="V57" i="2"/>
  <c r="U57" i="2"/>
  <c r="T57" i="2"/>
  <c r="S57" i="2"/>
  <c r="R57" i="2"/>
  <c r="Q57" i="2"/>
  <c r="P57" i="2"/>
  <c r="O57" i="2"/>
  <c r="N57" i="2"/>
  <c r="M57" i="2"/>
  <c r="L57" i="2"/>
  <c r="K57" i="2"/>
  <c r="J57" i="2"/>
  <c r="I57" i="2"/>
  <c r="H57" i="2"/>
  <c r="G57" i="2"/>
  <c r="F57" i="2"/>
  <c r="E57" i="2"/>
  <c r="D57" i="2"/>
  <c r="C57" i="2"/>
  <c r="B57" i="2"/>
  <c r="AC56" i="2"/>
  <c r="AB56" i="2"/>
  <c r="AA56" i="2"/>
  <c r="Z56" i="2"/>
  <c r="Y56" i="2"/>
  <c r="X56" i="2"/>
  <c r="W56" i="2"/>
  <c r="V56" i="2"/>
  <c r="U56" i="2"/>
  <c r="T56" i="2"/>
  <c r="S56" i="2"/>
  <c r="R56" i="2"/>
  <c r="Q56" i="2"/>
  <c r="P56" i="2"/>
  <c r="O56" i="2"/>
  <c r="N56" i="2"/>
  <c r="M56" i="2"/>
  <c r="L56" i="2"/>
  <c r="K56" i="2"/>
  <c r="J56" i="2"/>
  <c r="I56" i="2"/>
  <c r="H56" i="2"/>
  <c r="G56" i="2"/>
  <c r="F56" i="2"/>
  <c r="E56" i="2"/>
  <c r="D56" i="2"/>
  <c r="C56" i="2"/>
  <c r="B56" i="2"/>
  <c r="AC55" i="2"/>
  <c r="AB55" i="2"/>
  <c r="AA55" i="2"/>
  <c r="Z55" i="2"/>
  <c r="Y55" i="2"/>
  <c r="X55" i="2"/>
  <c r="W55" i="2"/>
  <c r="V55" i="2"/>
  <c r="U55" i="2"/>
  <c r="T55" i="2"/>
  <c r="S55" i="2"/>
  <c r="R55" i="2"/>
  <c r="Q55" i="2"/>
  <c r="P55" i="2"/>
  <c r="O55" i="2"/>
  <c r="N55" i="2"/>
  <c r="M55" i="2"/>
  <c r="L55" i="2"/>
  <c r="K55" i="2"/>
  <c r="J55" i="2"/>
  <c r="I55" i="2"/>
  <c r="H55" i="2"/>
  <c r="G55" i="2"/>
  <c r="F55" i="2"/>
  <c r="E55" i="2"/>
  <c r="D55" i="2"/>
  <c r="C55" i="2"/>
  <c r="B55" i="2"/>
  <c r="AC54" i="2"/>
  <c r="AB54" i="2"/>
  <c r="AA54" i="2"/>
  <c r="Z54" i="2"/>
  <c r="Y54" i="2"/>
  <c r="X54" i="2"/>
  <c r="W54" i="2"/>
  <c r="V54" i="2"/>
  <c r="U54" i="2"/>
  <c r="T54" i="2"/>
  <c r="S54" i="2"/>
  <c r="R54" i="2"/>
  <c r="Q54" i="2"/>
  <c r="P54" i="2"/>
  <c r="O54" i="2"/>
  <c r="N54" i="2"/>
  <c r="M54" i="2"/>
  <c r="L54" i="2"/>
  <c r="K54" i="2"/>
  <c r="J54" i="2"/>
  <c r="I54" i="2"/>
  <c r="H54" i="2"/>
  <c r="G54" i="2"/>
  <c r="F54" i="2"/>
  <c r="E54" i="2"/>
  <c r="D54" i="2"/>
  <c r="C54" i="2"/>
  <c r="B54" i="2"/>
  <c r="AB53" i="2"/>
  <c r="AA53" i="2"/>
  <c r="X53" i="2"/>
  <c r="W53" i="2"/>
  <c r="T53" i="2"/>
  <c r="S53" i="2"/>
  <c r="P53" i="2"/>
  <c r="O53" i="2"/>
  <c r="L53" i="2"/>
  <c r="K53" i="2"/>
  <c r="H53" i="2"/>
  <c r="G53" i="2"/>
  <c r="D53" i="2"/>
  <c r="C53" i="2"/>
  <c r="AK49" i="2"/>
  <c r="AJ49" i="2"/>
  <c r="AI49" i="2"/>
  <c r="AH49" i="2"/>
  <c r="AG49" i="2"/>
  <c r="AF49" i="2"/>
  <c r="AE49" i="2"/>
  <c r="AD49" i="2"/>
  <c r="AC49" i="2"/>
  <c r="AB49" i="2"/>
  <c r="AA49" i="2"/>
  <c r="Z49" i="2"/>
  <c r="Y49" i="2"/>
  <c r="X49" i="2"/>
  <c r="W49" i="2"/>
  <c r="V49" i="2"/>
  <c r="U49" i="2"/>
  <c r="T49" i="2"/>
  <c r="S49" i="2"/>
  <c r="R49" i="2"/>
  <c r="Q49" i="2"/>
  <c r="P49" i="2"/>
  <c r="O49" i="2"/>
  <c r="N49" i="2"/>
  <c r="M49" i="2"/>
  <c r="L49" i="2"/>
  <c r="K49" i="2"/>
  <c r="J49" i="2"/>
  <c r="I49" i="2"/>
  <c r="H49" i="2"/>
  <c r="G49" i="2"/>
  <c r="F49" i="2"/>
  <c r="E49" i="2"/>
  <c r="D49" i="2"/>
  <c r="C49" i="2"/>
  <c r="B49" i="2"/>
  <c r="AK48" i="2"/>
  <c r="AJ48" i="2"/>
  <c r="AI48" i="2"/>
  <c r="AH48" i="2"/>
  <c r="AG48" i="2"/>
  <c r="AF48" i="2"/>
  <c r="AE48" i="2"/>
  <c r="AD48" i="2"/>
  <c r="AC48" i="2"/>
  <c r="AB48" i="2"/>
  <c r="AA48" i="2"/>
  <c r="Z48" i="2"/>
  <c r="Y48" i="2"/>
  <c r="X48" i="2"/>
  <c r="W48" i="2"/>
  <c r="V48" i="2"/>
  <c r="U48" i="2"/>
  <c r="T48" i="2"/>
  <c r="S48" i="2"/>
  <c r="R48" i="2"/>
  <c r="Q48" i="2"/>
  <c r="P48" i="2"/>
  <c r="O48" i="2"/>
  <c r="N48" i="2"/>
  <c r="M48" i="2"/>
  <c r="L48" i="2"/>
  <c r="K48" i="2"/>
  <c r="J48" i="2"/>
  <c r="I48" i="2"/>
  <c r="H48" i="2"/>
  <c r="G48" i="2"/>
  <c r="F48" i="2"/>
  <c r="E48" i="2"/>
  <c r="D48" i="2"/>
  <c r="C48" i="2"/>
  <c r="B48" i="2"/>
  <c r="AK47" i="2"/>
  <c r="AJ47" i="2"/>
  <c r="AI47" i="2"/>
  <c r="AH47" i="2"/>
  <c r="AG47" i="2"/>
  <c r="AF47" i="2"/>
  <c r="AE47" i="2"/>
  <c r="AD47" i="2"/>
  <c r="AC47" i="2"/>
  <c r="AB47" i="2"/>
  <c r="AA47" i="2"/>
  <c r="Z47" i="2"/>
  <c r="Y47" i="2"/>
  <c r="X47" i="2"/>
  <c r="W47" i="2"/>
  <c r="V47" i="2"/>
  <c r="U47" i="2"/>
  <c r="T47" i="2"/>
  <c r="S47" i="2"/>
  <c r="R47" i="2"/>
  <c r="Q47" i="2"/>
  <c r="P47" i="2"/>
  <c r="O47" i="2"/>
  <c r="N47" i="2"/>
  <c r="M47" i="2"/>
  <c r="L47" i="2"/>
  <c r="K47" i="2"/>
  <c r="J47" i="2"/>
  <c r="I47" i="2"/>
  <c r="H47" i="2"/>
  <c r="G47" i="2"/>
  <c r="F47" i="2"/>
  <c r="E47" i="2"/>
  <c r="D47" i="2"/>
  <c r="C47" i="2"/>
  <c r="B47" i="2"/>
  <c r="AK46" i="2"/>
  <c r="AJ46" i="2"/>
  <c r="AI46" i="2"/>
  <c r="AH46" i="2"/>
  <c r="AG46" i="2"/>
  <c r="AF46" i="2"/>
  <c r="AE46" i="2"/>
  <c r="AD46" i="2"/>
  <c r="AC46" i="2"/>
  <c r="AB46" i="2"/>
  <c r="AA46" i="2"/>
  <c r="Z46" i="2"/>
  <c r="Y46" i="2"/>
  <c r="X46" i="2"/>
  <c r="W46" i="2"/>
  <c r="V46" i="2"/>
  <c r="U46" i="2"/>
  <c r="T46" i="2"/>
  <c r="S46" i="2"/>
  <c r="R46" i="2"/>
  <c r="Q46" i="2"/>
  <c r="P46" i="2"/>
  <c r="O46" i="2"/>
  <c r="N46" i="2"/>
  <c r="M46" i="2"/>
  <c r="L46" i="2"/>
  <c r="K46" i="2"/>
  <c r="J46" i="2"/>
  <c r="I46" i="2"/>
  <c r="H46" i="2"/>
  <c r="G46" i="2"/>
  <c r="F46" i="2"/>
  <c r="E46" i="2"/>
  <c r="D46" i="2"/>
  <c r="C46" i="2"/>
  <c r="B46" i="2"/>
  <c r="AK45" i="2"/>
  <c r="AJ45" i="2"/>
  <c r="AI45" i="2"/>
  <c r="AH45" i="2"/>
  <c r="AG45" i="2"/>
  <c r="AF45" i="2"/>
  <c r="AE45" i="2"/>
  <c r="AD45" i="2"/>
  <c r="AC45" i="2"/>
  <c r="AB45" i="2"/>
  <c r="AA45" i="2"/>
  <c r="Z45" i="2"/>
  <c r="Y45" i="2"/>
  <c r="X45" i="2"/>
  <c r="W45" i="2"/>
  <c r="V45" i="2"/>
  <c r="U45" i="2"/>
  <c r="T45" i="2"/>
  <c r="S45" i="2"/>
  <c r="R45" i="2"/>
  <c r="Q45" i="2"/>
  <c r="P45" i="2"/>
  <c r="O45" i="2"/>
  <c r="N45" i="2"/>
  <c r="M45" i="2"/>
  <c r="L45" i="2"/>
  <c r="K45" i="2"/>
  <c r="J45" i="2"/>
  <c r="I45" i="2"/>
  <c r="H45" i="2"/>
  <c r="G45" i="2"/>
  <c r="F45" i="2"/>
  <c r="E45" i="2"/>
  <c r="D45" i="2"/>
  <c r="C45" i="2"/>
  <c r="B45" i="2"/>
  <c r="AK44" i="2"/>
  <c r="AJ44" i="2"/>
  <c r="AI44" i="2"/>
  <c r="AH44" i="2"/>
  <c r="AG44" i="2"/>
  <c r="AF44" i="2"/>
  <c r="AE44" i="2"/>
  <c r="AD44" i="2"/>
  <c r="AC44" i="2"/>
  <c r="AB44" i="2"/>
  <c r="AA44" i="2"/>
  <c r="Z44" i="2"/>
  <c r="Y44" i="2"/>
  <c r="X44" i="2"/>
  <c r="W44" i="2"/>
  <c r="V44" i="2"/>
  <c r="U44" i="2"/>
  <c r="T44" i="2"/>
  <c r="S44" i="2"/>
  <c r="R44" i="2"/>
  <c r="Q44" i="2"/>
  <c r="P44" i="2"/>
  <c r="O44" i="2"/>
  <c r="N44" i="2"/>
  <c r="M44" i="2"/>
  <c r="L44" i="2"/>
  <c r="K44" i="2"/>
  <c r="J44" i="2"/>
  <c r="I44" i="2"/>
  <c r="H44" i="2"/>
  <c r="G44" i="2"/>
  <c r="F44" i="2"/>
  <c r="E44" i="2"/>
  <c r="D44" i="2"/>
  <c r="C44" i="2"/>
  <c r="B44" i="2"/>
  <c r="AK43" i="2"/>
  <c r="AJ43" i="2"/>
  <c r="AI43" i="2"/>
  <c r="AH43" i="2"/>
  <c r="AG43" i="2"/>
  <c r="AF43" i="2"/>
  <c r="AE43" i="2"/>
  <c r="AD43" i="2"/>
  <c r="AC43" i="2"/>
  <c r="AB43" i="2"/>
  <c r="AA43" i="2"/>
  <c r="Z43" i="2"/>
  <c r="Y43" i="2"/>
  <c r="X43" i="2"/>
  <c r="W43" i="2"/>
  <c r="V43" i="2"/>
  <c r="U43" i="2"/>
  <c r="T43" i="2"/>
  <c r="S43" i="2"/>
  <c r="R43" i="2"/>
  <c r="Q43" i="2"/>
  <c r="P43" i="2"/>
  <c r="O43" i="2"/>
  <c r="N43" i="2"/>
  <c r="M43" i="2"/>
  <c r="L43" i="2"/>
  <c r="K43" i="2"/>
  <c r="J43" i="2"/>
  <c r="I43" i="2"/>
  <c r="H43" i="2"/>
  <c r="G43" i="2"/>
  <c r="F43" i="2"/>
  <c r="E43" i="2"/>
  <c r="D43" i="2"/>
  <c r="C43" i="2"/>
  <c r="B43" i="2"/>
  <c r="AK42" i="2"/>
  <c r="AJ42" i="2"/>
  <c r="AI42" i="2"/>
  <c r="AH42" i="2"/>
  <c r="AG42" i="2"/>
  <c r="AF42" i="2"/>
  <c r="AE42" i="2"/>
  <c r="AD42" i="2"/>
  <c r="AC42" i="2"/>
  <c r="AB42" i="2"/>
  <c r="AA42" i="2"/>
  <c r="Z42" i="2"/>
  <c r="Y42" i="2"/>
  <c r="X42" i="2"/>
  <c r="W42" i="2"/>
  <c r="V42" i="2"/>
  <c r="U42" i="2"/>
  <c r="T42" i="2"/>
  <c r="S42" i="2"/>
  <c r="R42" i="2"/>
  <c r="Q42" i="2"/>
  <c r="P42" i="2"/>
  <c r="O42" i="2"/>
  <c r="N42" i="2"/>
  <c r="M42" i="2"/>
  <c r="L42" i="2"/>
  <c r="K42" i="2"/>
  <c r="J42" i="2"/>
  <c r="I42" i="2"/>
  <c r="H42" i="2"/>
  <c r="G42" i="2"/>
  <c r="F42" i="2"/>
  <c r="E42" i="2"/>
  <c r="D42" i="2"/>
  <c r="C42" i="2"/>
  <c r="B42" i="2"/>
  <c r="AK41" i="2"/>
  <c r="AJ41" i="2"/>
  <c r="AI41" i="2"/>
  <c r="AH41" i="2"/>
  <c r="AG41" i="2"/>
  <c r="AF41" i="2"/>
  <c r="AE41" i="2"/>
  <c r="AD41" i="2"/>
  <c r="AC41" i="2"/>
  <c r="AB41" i="2"/>
  <c r="AA41" i="2"/>
  <c r="Z41" i="2"/>
  <c r="Y41" i="2"/>
  <c r="X41" i="2"/>
  <c r="W41" i="2"/>
  <c r="V41" i="2"/>
  <c r="U41" i="2"/>
  <c r="T41" i="2"/>
  <c r="S41" i="2"/>
  <c r="R41" i="2"/>
  <c r="Q41" i="2"/>
  <c r="P41" i="2"/>
  <c r="O41" i="2"/>
  <c r="N41" i="2"/>
  <c r="M41" i="2"/>
  <c r="L41" i="2"/>
  <c r="K41" i="2"/>
  <c r="J41" i="2"/>
  <c r="I41" i="2"/>
  <c r="H41" i="2"/>
  <c r="G41" i="2"/>
  <c r="F41" i="2"/>
  <c r="E41" i="2"/>
  <c r="D41" i="2"/>
  <c r="C41" i="2"/>
  <c r="B41" i="2"/>
  <c r="AK40" i="2"/>
  <c r="AJ40" i="2"/>
  <c r="AI40" i="2"/>
  <c r="AH40" i="2"/>
  <c r="AG40" i="2"/>
  <c r="AF40" i="2"/>
  <c r="AE40" i="2"/>
  <c r="AD40" i="2"/>
  <c r="AC40" i="2"/>
  <c r="AB40" i="2"/>
  <c r="AA40" i="2"/>
  <c r="Z40" i="2"/>
  <c r="Y40" i="2"/>
  <c r="X40" i="2"/>
  <c r="W40" i="2"/>
  <c r="V40" i="2"/>
  <c r="U40" i="2"/>
  <c r="T40" i="2"/>
  <c r="S40" i="2"/>
  <c r="R40" i="2"/>
  <c r="Q40" i="2"/>
  <c r="P40" i="2"/>
  <c r="O40" i="2"/>
  <c r="N40" i="2"/>
  <c r="M40" i="2"/>
  <c r="L40" i="2"/>
  <c r="K40" i="2"/>
  <c r="J40" i="2"/>
  <c r="I40" i="2"/>
  <c r="H40" i="2"/>
  <c r="G40" i="2"/>
  <c r="F40" i="2"/>
  <c r="E40" i="2"/>
  <c r="D40" i="2"/>
  <c r="C40" i="2"/>
  <c r="B40" i="2"/>
  <c r="AK39" i="2"/>
  <c r="AJ39" i="2"/>
  <c r="AI39" i="2"/>
  <c r="AH39" i="2"/>
  <c r="AG39" i="2"/>
  <c r="AF39" i="2"/>
  <c r="AE39" i="2"/>
  <c r="AD39" i="2"/>
  <c r="AC39" i="2"/>
  <c r="AB39" i="2"/>
  <c r="AA39" i="2"/>
  <c r="Z39" i="2"/>
  <c r="Y39" i="2"/>
  <c r="X39" i="2"/>
  <c r="W39" i="2"/>
  <c r="V39" i="2"/>
  <c r="U39" i="2"/>
  <c r="T39" i="2"/>
  <c r="S39" i="2"/>
  <c r="R39" i="2"/>
  <c r="Q39" i="2"/>
  <c r="P39" i="2"/>
  <c r="O39" i="2"/>
  <c r="N39" i="2"/>
  <c r="M39" i="2"/>
  <c r="L39" i="2"/>
  <c r="K39" i="2"/>
  <c r="J39" i="2"/>
  <c r="I39" i="2"/>
  <c r="H39" i="2"/>
  <c r="G39" i="2"/>
  <c r="F39" i="2"/>
  <c r="E39" i="2"/>
  <c r="D39" i="2"/>
  <c r="C39" i="2"/>
  <c r="B39" i="2"/>
  <c r="AK38" i="2"/>
  <c r="AJ38" i="2"/>
  <c r="AI38" i="2"/>
  <c r="AH38" i="2"/>
  <c r="AG38" i="2"/>
  <c r="AF38" i="2"/>
  <c r="AE38" i="2"/>
  <c r="AD38" i="2"/>
  <c r="AC38" i="2"/>
  <c r="AB38" i="2"/>
  <c r="AA38" i="2"/>
  <c r="Z38" i="2"/>
  <c r="Y38" i="2"/>
  <c r="X38" i="2"/>
  <c r="W38" i="2"/>
  <c r="V38" i="2"/>
  <c r="U38" i="2"/>
  <c r="T38" i="2"/>
  <c r="S38" i="2"/>
  <c r="R38" i="2"/>
  <c r="Q38" i="2"/>
  <c r="P38" i="2"/>
  <c r="O38" i="2"/>
  <c r="N38" i="2"/>
  <c r="M38" i="2"/>
  <c r="L38" i="2"/>
  <c r="K38" i="2"/>
  <c r="J38" i="2"/>
  <c r="I38" i="2"/>
  <c r="H38" i="2"/>
  <c r="G38" i="2"/>
  <c r="F38" i="2"/>
  <c r="E38" i="2"/>
  <c r="D38" i="2"/>
  <c r="C38" i="2"/>
  <c r="B38" i="2"/>
  <c r="AK37" i="2"/>
  <c r="AJ37" i="2"/>
  <c r="AI37" i="2"/>
  <c r="AH37" i="2"/>
  <c r="AG37" i="2"/>
  <c r="AF37" i="2"/>
  <c r="AE37" i="2"/>
  <c r="AD37" i="2"/>
  <c r="AC37" i="2"/>
  <c r="AB37" i="2"/>
  <c r="AA37" i="2"/>
  <c r="Z37" i="2"/>
  <c r="Y37" i="2"/>
  <c r="X37" i="2"/>
  <c r="W37" i="2"/>
  <c r="V37" i="2"/>
  <c r="U37" i="2"/>
  <c r="T37" i="2"/>
  <c r="S37" i="2"/>
  <c r="R37" i="2"/>
  <c r="Q37" i="2"/>
  <c r="P37" i="2"/>
  <c r="O37" i="2"/>
  <c r="N37" i="2"/>
  <c r="M37" i="2"/>
  <c r="L37" i="2"/>
  <c r="K37" i="2"/>
  <c r="J37" i="2"/>
  <c r="I37" i="2"/>
  <c r="H37" i="2"/>
  <c r="G37" i="2"/>
  <c r="F37" i="2"/>
  <c r="E37" i="2"/>
  <c r="D37" i="2"/>
  <c r="C37" i="2"/>
  <c r="B37" i="2"/>
  <c r="AK36" i="2"/>
  <c r="AJ36" i="2"/>
  <c r="AI36" i="2"/>
  <c r="AH36" i="2"/>
  <c r="AG36" i="2"/>
  <c r="AF36" i="2"/>
  <c r="AE36" i="2"/>
  <c r="AD36" i="2"/>
  <c r="AC36" i="2"/>
  <c r="AB36" i="2"/>
  <c r="AA36" i="2"/>
  <c r="Z36" i="2"/>
  <c r="Y36" i="2"/>
  <c r="X36" i="2"/>
  <c r="W36" i="2"/>
  <c r="V36" i="2"/>
  <c r="U36" i="2"/>
  <c r="T36" i="2"/>
  <c r="S36" i="2"/>
  <c r="R36" i="2"/>
  <c r="Q36" i="2"/>
  <c r="P36" i="2"/>
  <c r="O36" i="2"/>
  <c r="N36" i="2"/>
  <c r="M36" i="2"/>
  <c r="L36" i="2"/>
  <c r="K36" i="2"/>
  <c r="J36" i="2"/>
  <c r="I36" i="2"/>
  <c r="H36" i="2"/>
  <c r="G36" i="2"/>
  <c r="F36" i="2"/>
  <c r="E36" i="2"/>
  <c r="D36" i="2"/>
  <c r="C36" i="2"/>
  <c r="B36" i="2"/>
  <c r="AK35" i="2"/>
  <c r="AJ35" i="2"/>
  <c r="AI35" i="2"/>
  <c r="AH35" i="2"/>
  <c r="AG35" i="2"/>
  <c r="AF35" i="2"/>
  <c r="AE35" i="2"/>
  <c r="AD35" i="2"/>
  <c r="AC35" i="2"/>
  <c r="AB35" i="2"/>
  <c r="AA35" i="2"/>
  <c r="Z35" i="2"/>
  <c r="Y35" i="2"/>
  <c r="X35" i="2"/>
  <c r="W35" i="2"/>
  <c r="V35" i="2"/>
  <c r="U35" i="2"/>
  <c r="T35" i="2"/>
  <c r="S35" i="2"/>
  <c r="R35" i="2"/>
  <c r="Q35" i="2"/>
  <c r="P35" i="2"/>
  <c r="O35" i="2"/>
  <c r="N35" i="2"/>
  <c r="M35" i="2"/>
  <c r="L35" i="2"/>
  <c r="K35" i="2"/>
  <c r="J35" i="2"/>
  <c r="I35" i="2"/>
  <c r="H35" i="2"/>
  <c r="G35" i="2"/>
  <c r="F35" i="2"/>
  <c r="E35" i="2"/>
  <c r="D35" i="2"/>
  <c r="C35" i="2"/>
  <c r="B35" i="2"/>
  <c r="AK34" i="2"/>
  <c r="AJ34" i="2"/>
  <c r="AI34" i="2"/>
  <c r="AH34" i="2"/>
  <c r="AG34" i="2"/>
  <c r="AF34" i="2"/>
  <c r="AE34" i="2"/>
  <c r="AD34" i="2"/>
  <c r="AC34" i="2"/>
  <c r="AB34" i="2"/>
  <c r="AA34" i="2"/>
  <c r="Z34" i="2"/>
  <c r="Y34" i="2"/>
  <c r="X34" i="2"/>
  <c r="W34" i="2"/>
  <c r="V34" i="2"/>
  <c r="U34" i="2"/>
  <c r="T34" i="2"/>
  <c r="S34" i="2"/>
  <c r="R34" i="2"/>
  <c r="Q34" i="2"/>
  <c r="P34" i="2"/>
  <c r="O34" i="2"/>
  <c r="N34" i="2"/>
  <c r="M34" i="2"/>
  <c r="L34" i="2"/>
  <c r="K34" i="2"/>
  <c r="J34" i="2"/>
  <c r="I34" i="2"/>
  <c r="H34" i="2"/>
  <c r="G34" i="2"/>
  <c r="F34" i="2"/>
  <c r="E34" i="2"/>
  <c r="D34" i="2"/>
  <c r="C34" i="2"/>
  <c r="B34" i="2"/>
  <c r="AK33" i="2"/>
  <c r="AJ33" i="2"/>
  <c r="AI33" i="2"/>
  <c r="AH33" i="2"/>
  <c r="AG33" i="2"/>
  <c r="AF33" i="2"/>
  <c r="AE33" i="2"/>
  <c r="AD33" i="2"/>
  <c r="AC33" i="2"/>
  <c r="AB33" i="2"/>
  <c r="AA33" i="2"/>
  <c r="Z33" i="2"/>
  <c r="Y33" i="2"/>
  <c r="X33" i="2"/>
  <c r="W33" i="2"/>
  <c r="V33" i="2"/>
  <c r="U33" i="2"/>
  <c r="T33" i="2"/>
  <c r="S33" i="2"/>
  <c r="R33" i="2"/>
  <c r="Q33" i="2"/>
  <c r="P33" i="2"/>
  <c r="O33" i="2"/>
  <c r="N33" i="2"/>
  <c r="M33" i="2"/>
  <c r="L33" i="2"/>
  <c r="K33" i="2"/>
  <c r="J33" i="2"/>
  <c r="I33" i="2"/>
  <c r="H33" i="2"/>
  <c r="G33" i="2"/>
  <c r="F33" i="2"/>
  <c r="E33" i="2"/>
  <c r="D33" i="2"/>
  <c r="C33" i="2"/>
  <c r="B33" i="2"/>
  <c r="AK32" i="2"/>
  <c r="AJ32" i="2"/>
  <c r="AI32" i="2"/>
  <c r="AH32" i="2"/>
  <c r="AG32" i="2"/>
  <c r="AF32" i="2"/>
  <c r="AE32" i="2"/>
  <c r="AD32" i="2"/>
  <c r="AC32" i="2"/>
  <c r="AB32" i="2"/>
  <c r="AA32" i="2"/>
  <c r="Z32" i="2"/>
  <c r="Y32" i="2"/>
  <c r="X32" i="2"/>
  <c r="W32" i="2"/>
  <c r="V32" i="2"/>
  <c r="U32" i="2"/>
  <c r="T32" i="2"/>
  <c r="S32" i="2"/>
  <c r="R32" i="2"/>
  <c r="Q32" i="2"/>
  <c r="P32" i="2"/>
  <c r="O32" i="2"/>
  <c r="N32" i="2"/>
  <c r="M32" i="2"/>
  <c r="L32" i="2"/>
  <c r="K32" i="2"/>
  <c r="J32" i="2"/>
  <c r="I32" i="2"/>
  <c r="H32" i="2"/>
  <c r="G32" i="2"/>
  <c r="F32" i="2"/>
  <c r="E32" i="2"/>
  <c r="D32" i="2"/>
  <c r="C32" i="2"/>
  <c r="B32" i="2"/>
  <c r="AK31" i="2"/>
  <c r="AJ31" i="2"/>
  <c r="AI31" i="2"/>
  <c r="AH31" i="2"/>
  <c r="AG31" i="2"/>
  <c r="AF31" i="2"/>
  <c r="AE31" i="2"/>
  <c r="AD31" i="2"/>
  <c r="AC31" i="2"/>
  <c r="AB31" i="2"/>
  <c r="AA31" i="2"/>
  <c r="Z31" i="2"/>
  <c r="Y31" i="2"/>
  <c r="X31" i="2"/>
  <c r="W31" i="2"/>
  <c r="V31" i="2"/>
  <c r="U31" i="2"/>
  <c r="T31" i="2"/>
  <c r="S31" i="2"/>
  <c r="R31" i="2"/>
  <c r="Q31" i="2"/>
  <c r="P31" i="2"/>
  <c r="O31" i="2"/>
  <c r="N31" i="2"/>
  <c r="M31" i="2"/>
  <c r="L31" i="2"/>
  <c r="K31" i="2"/>
  <c r="J31" i="2"/>
  <c r="I31" i="2"/>
  <c r="H31" i="2"/>
  <c r="G31" i="2"/>
  <c r="F31" i="2"/>
  <c r="E31" i="2"/>
  <c r="D31" i="2"/>
  <c r="C31" i="2"/>
  <c r="B31" i="2"/>
  <c r="AK30" i="2"/>
  <c r="AJ30" i="2"/>
  <c r="AI30" i="2"/>
  <c r="AH30" i="2"/>
  <c r="AG30" i="2"/>
  <c r="AF30" i="2"/>
  <c r="AE30" i="2"/>
  <c r="AD30" i="2"/>
  <c r="AC30" i="2"/>
  <c r="AB30" i="2"/>
  <c r="AA30" i="2"/>
  <c r="Z30" i="2"/>
  <c r="Y30" i="2"/>
  <c r="X30" i="2"/>
  <c r="W30" i="2"/>
  <c r="V30" i="2"/>
  <c r="U30" i="2"/>
  <c r="T30" i="2"/>
  <c r="S30" i="2"/>
  <c r="R30" i="2"/>
  <c r="Q30" i="2"/>
  <c r="P30" i="2"/>
  <c r="O30" i="2"/>
  <c r="N30" i="2"/>
  <c r="M30" i="2"/>
  <c r="L30" i="2"/>
  <c r="K30" i="2"/>
  <c r="J30" i="2"/>
  <c r="I30" i="2"/>
  <c r="H30" i="2"/>
  <c r="G30" i="2"/>
  <c r="F30" i="2"/>
  <c r="E30" i="2"/>
  <c r="D30" i="2"/>
  <c r="C30" i="2"/>
  <c r="B30" i="2"/>
  <c r="AK29" i="2"/>
  <c r="AJ29" i="2"/>
  <c r="AI29" i="2"/>
  <c r="AH29" i="2"/>
  <c r="AG29" i="2"/>
  <c r="AF29" i="2"/>
  <c r="AE29" i="2"/>
  <c r="AD29" i="2"/>
  <c r="AC29" i="2"/>
  <c r="AB29" i="2"/>
  <c r="AA29" i="2"/>
  <c r="Z29" i="2"/>
  <c r="Y29" i="2"/>
  <c r="X29" i="2"/>
  <c r="W29" i="2"/>
  <c r="V29" i="2"/>
  <c r="U29" i="2"/>
  <c r="T29" i="2"/>
  <c r="S29" i="2"/>
  <c r="R29" i="2"/>
  <c r="Q29" i="2"/>
  <c r="P29" i="2"/>
  <c r="O29" i="2"/>
  <c r="N29" i="2"/>
  <c r="M29" i="2"/>
  <c r="L29" i="2"/>
  <c r="K29" i="2"/>
  <c r="J29" i="2"/>
  <c r="I29" i="2"/>
  <c r="H29" i="2"/>
  <c r="G29" i="2"/>
  <c r="F29" i="2"/>
  <c r="E29" i="2"/>
  <c r="D29" i="2"/>
  <c r="C29" i="2"/>
  <c r="B29" i="2"/>
  <c r="AK28" i="2"/>
  <c r="AJ28" i="2"/>
  <c r="AI28" i="2"/>
  <c r="AH28" i="2"/>
  <c r="AG28" i="2"/>
  <c r="AF28" i="2"/>
  <c r="AE28" i="2"/>
  <c r="AD28" i="2"/>
  <c r="AC28" i="2"/>
  <c r="AB28" i="2"/>
  <c r="AA28" i="2"/>
  <c r="Z28" i="2"/>
  <c r="Y28" i="2"/>
  <c r="X28" i="2"/>
  <c r="W28" i="2"/>
  <c r="V28" i="2"/>
  <c r="U28" i="2"/>
  <c r="T28" i="2"/>
  <c r="S28" i="2"/>
  <c r="R28" i="2"/>
  <c r="Q28" i="2"/>
  <c r="P28" i="2"/>
  <c r="O28" i="2"/>
  <c r="N28" i="2"/>
  <c r="M28" i="2"/>
  <c r="L28" i="2"/>
  <c r="K28" i="2"/>
  <c r="J28" i="2"/>
  <c r="I28" i="2"/>
  <c r="H28" i="2"/>
  <c r="G28" i="2"/>
  <c r="F28" i="2"/>
  <c r="E28" i="2"/>
  <c r="D28" i="2"/>
  <c r="C28" i="2"/>
  <c r="B28" i="2"/>
  <c r="AK27" i="2"/>
  <c r="AJ27" i="2"/>
  <c r="AI27" i="2"/>
  <c r="AH27" i="2"/>
  <c r="AG27" i="2"/>
  <c r="AF27" i="2"/>
  <c r="AE27" i="2"/>
  <c r="AD27" i="2"/>
  <c r="AC27" i="2"/>
  <c r="AB27" i="2"/>
  <c r="AA27" i="2"/>
  <c r="Z27" i="2"/>
  <c r="Y27" i="2"/>
  <c r="X27" i="2"/>
  <c r="W27" i="2"/>
  <c r="V27" i="2"/>
  <c r="U27" i="2"/>
  <c r="T27" i="2"/>
  <c r="S27" i="2"/>
  <c r="R27" i="2"/>
  <c r="Q27" i="2"/>
  <c r="P27" i="2"/>
  <c r="O27" i="2"/>
  <c r="N27" i="2"/>
  <c r="M27" i="2"/>
  <c r="L27" i="2"/>
  <c r="K27" i="2"/>
  <c r="J27" i="2"/>
  <c r="I27" i="2"/>
  <c r="H27" i="2"/>
  <c r="G27" i="2"/>
  <c r="F27" i="2"/>
  <c r="E27" i="2"/>
  <c r="D27" i="2"/>
  <c r="C27" i="2"/>
  <c r="B27" i="2"/>
  <c r="AK26" i="2"/>
  <c r="AJ26" i="2"/>
  <c r="AI26" i="2"/>
  <c r="AH26" i="2"/>
  <c r="AG26" i="2"/>
  <c r="AF26" i="2"/>
  <c r="AE26" i="2"/>
  <c r="AD26" i="2"/>
  <c r="AC26" i="2"/>
  <c r="AB26" i="2"/>
  <c r="AA26" i="2"/>
  <c r="Z26" i="2"/>
  <c r="Y26" i="2"/>
  <c r="X26" i="2"/>
  <c r="W26" i="2"/>
  <c r="V26" i="2"/>
  <c r="U26" i="2"/>
  <c r="T26" i="2"/>
  <c r="S26" i="2"/>
  <c r="R26" i="2"/>
  <c r="Q26" i="2"/>
  <c r="P26" i="2"/>
  <c r="O26" i="2"/>
  <c r="N26" i="2"/>
  <c r="M26" i="2"/>
  <c r="L26" i="2"/>
  <c r="K26" i="2"/>
  <c r="J26" i="2"/>
  <c r="I26" i="2"/>
  <c r="H26" i="2"/>
  <c r="G26" i="2"/>
  <c r="F26" i="2"/>
  <c r="E26" i="2"/>
  <c r="D26" i="2"/>
  <c r="C26" i="2"/>
  <c r="B26" i="2"/>
  <c r="AK25" i="2"/>
  <c r="AJ25" i="2"/>
  <c r="AI25" i="2"/>
  <c r="AH25" i="2"/>
  <c r="AG25" i="2"/>
  <c r="AF25" i="2"/>
  <c r="AE25" i="2"/>
  <c r="AD25" i="2"/>
  <c r="AC25" i="2"/>
  <c r="AB25" i="2"/>
  <c r="AA25" i="2"/>
  <c r="Z25" i="2"/>
  <c r="Y25" i="2"/>
  <c r="X25" i="2"/>
  <c r="W25" i="2"/>
  <c r="V25" i="2"/>
  <c r="U25" i="2"/>
  <c r="T25" i="2"/>
  <c r="S25" i="2"/>
  <c r="R25" i="2"/>
  <c r="Q25" i="2"/>
  <c r="P25" i="2"/>
  <c r="O25" i="2"/>
  <c r="N25" i="2"/>
  <c r="M25" i="2"/>
  <c r="L25" i="2"/>
  <c r="K25" i="2"/>
  <c r="J25" i="2"/>
  <c r="I25" i="2"/>
  <c r="H25" i="2"/>
  <c r="G25" i="2"/>
  <c r="F25" i="2"/>
  <c r="E25" i="2"/>
  <c r="D25" i="2"/>
  <c r="C25" i="2"/>
  <c r="B25" i="2"/>
  <c r="AK24" i="2"/>
  <c r="AJ24" i="2"/>
  <c r="AI24" i="2"/>
  <c r="AH24" i="2"/>
  <c r="AG24" i="2"/>
  <c r="AF24" i="2"/>
  <c r="AE24" i="2"/>
  <c r="AD24" i="2"/>
  <c r="AC24" i="2"/>
  <c r="AB24" i="2"/>
  <c r="AA24" i="2"/>
  <c r="Z24" i="2"/>
  <c r="Y24" i="2"/>
  <c r="X24" i="2"/>
  <c r="W24" i="2"/>
  <c r="V24" i="2"/>
  <c r="U24" i="2"/>
  <c r="T24" i="2"/>
  <c r="S24" i="2"/>
  <c r="R24" i="2"/>
  <c r="Q24" i="2"/>
  <c r="P24" i="2"/>
  <c r="O24" i="2"/>
  <c r="N24" i="2"/>
  <c r="M24" i="2"/>
  <c r="L24" i="2"/>
  <c r="K24" i="2"/>
  <c r="J24" i="2"/>
  <c r="I24" i="2"/>
  <c r="H24" i="2"/>
  <c r="G24" i="2"/>
  <c r="F24" i="2"/>
  <c r="E24" i="2"/>
  <c r="D24" i="2"/>
  <c r="C24" i="2"/>
  <c r="B24" i="2"/>
  <c r="AK23" i="2"/>
  <c r="AJ23" i="2"/>
  <c r="AI23" i="2"/>
  <c r="AH23" i="2"/>
  <c r="AG23" i="2"/>
  <c r="AF23" i="2"/>
  <c r="AE23" i="2"/>
  <c r="AD23" i="2"/>
  <c r="AC23" i="2"/>
  <c r="AB23" i="2"/>
  <c r="AA23" i="2"/>
  <c r="Z23" i="2"/>
  <c r="Y23" i="2"/>
  <c r="X23" i="2"/>
  <c r="W23" i="2"/>
  <c r="V23" i="2"/>
  <c r="U23" i="2"/>
  <c r="T23" i="2"/>
  <c r="S23" i="2"/>
  <c r="R23" i="2"/>
  <c r="Q23" i="2"/>
  <c r="P23" i="2"/>
  <c r="O23" i="2"/>
  <c r="N23" i="2"/>
  <c r="M23" i="2"/>
  <c r="L23" i="2"/>
  <c r="K23" i="2"/>
  <c r="J23" i="2"/>
  <c r="I23" i="2"/>
  <c r="H23" i="2"/>
  <c r="G23" i="2"/>
  <c r="F23" i="2"/>
  <c r="E23" i="2"/>
  <c r="D23" i="2"/>
  <c r="C23" i="2"/>
  <c r="B23" i="2"/>
  <c r="AK22" i="2"/>
  <c r="AJ22" i="2"/>
  <c r="AI22" i="2"/>
  <c r="AH22" i="2"/>
  <c r="AG22" i="2"/>
  <c r="AF22" i="2"/>
  <c r="AE22" i="2"/>
  <c r="AD22" i="2"/>
  <c r="AC22" i="2"/>
  <c r="AB22" i="2"/>
  <c r="AA22" i="2"/>
  <c r="Z22" i="2"/>
  <c r="Y22" i="2"/>
  <c r="X22" i="2"/>
  <c r="W22" i="2"/>
  <c r="V22" i="2"/>
  <c r="U22" i="2"/>
  <c r="T22" i="2"/>
  <c r="S22" i="2"/>
  <c r="R22" i="2"/>
  <c r="Q22" i="2"/>
  <c r="P22" i="2"/>
  <c r="O22" i="2"/>
  <c r="N22" i="2"/>
  <c r="M22" i="2"/>
  <c r="L22" i="2"/>
  <c r="K22" i="2"/>
  <c r="J22" i="2"/>
  <c r="I22" i="2"/>
  <c r="H22" i="2"/>
  <c r="G22" i="2"/>
  <c r="F22" i="2"/>
  <c r="E22" i="2"/>
  <c r="D22" i="2"/>
  <c r="C22" i="2"/>
  <c r="B22" i="2"/>
  <c r="AK21" i="2"/>
  <c r="AJ21" i="2"/>
  <c r="AI21" i="2"/>
  <c r="AH21" i="2"/>
  <c r="AG21" i="2"/>
  <c r="AF21" i="2"/>
  <c r="AE21" i="2"/>
  <c r="AD21" i="2"/>
  <c r="AC21" i="2"/>
  <c r="AB21" i="2"/>
  <c r="AA21" i="2"/>
  <c r="Z21" i="2"/>
  <c r="Y21" i="2"/>
  <c r="X21" i="2"/>
  <c r="W21" i="2"/>
  <c r="V21" i="2"/>
  <c r="U21" i="2"/>
  <c r="T21" i="2"/>
  <c r="S21" i="2"/>
  <c r="R21" i="2"/>
  <c r="Q21" i="2"/>
  <c r="P21" i="2"/>
  <c r="O21" i="2"/>
  <c r="N21" i="2"/>
  <c r="M21" i="2"/>
  <c r="L21" i="2"/>
  <c r="K21" i="2"/>
  <c r="J21" i="2"/>
  <c r="I21" i="2"/>
  <c r="H21" i="2"/>
  <c r="G21" i="2"/>
  <c r="F21" i="2"/>
  <c r="E21" i="2"/>
  <c r="D21" i="2"/>
  <c r="C21" i="2"/>
  <c r="B21" i="2"/>
  <c r="AK20" i="2"/>
  <c r="AJ20" i="2"/>
  <c r="AI20" i="2"/>
  <c r="AH20" i="2"/>
  <c r="AG20" i="2"/>
  <c r="AF20" i="2"/>
  <c r="AE20" i="2"/>
  <c r="AD20" i="2"/>
  <c r="AC20" i="2"/>
  <c r="AB20" i="2"/>
  <c r="AA20" i="2"/>
  <c r="Z20" i="2"/>
  <c r="Y20" i="2"/>
  <c r="X20" i="2"/>
  <c r="W20" i="2"/>
  <c r="V20" i="2"/>
  <c r="U20" i="2"/>
  <c r="T20" i="2"/>
  <c r="S20" i="2"/>
  <c r="R20" i="2"/>
  <c r="Q20" i="2"/>
  <c r="P20" i="2"/>
  <c r="O20" i="2"/>
  <c r="N20" i="2"/>
  <c r="M20" i="2"/>
  <c r="L20" i="2"/>
  <c r="K20" i="2"/>
  <c r="J20" i="2"/>
  <c r="I20" i="2"/>
  <c r="H20" i="2"/>
  <c r="G20" i="2"/>
  <c r="F20" i="2"/>
  <c r="E20" i="2"/>
  <c r="D20" i="2"/>
  <c r="C20" i="2"/>
  <c r="B20" i="2"/>
  <c r="AK19" i="2"/>
  <c r="AJ19" i="2"/>
  <c r="AI19" i="2"/>
  <c r="AH19" i="2"/>
  <c r="AG19" i="2"/>
  <c r="AF19" i="2"/>
  <c r="AE19" i="2"/>
  <c r="AD19" i="2"/>
  <c r="AC19" i="2"/>
  <c r="AB19" i="2"/>
  <c r="AA19" i="2"/>
  <c r="Z19" i="2"/>
  <c r="Y19" i="2"/>
  <c r="X19" i="2"/>
  <c r="W19" i="2"/>
  <c r="V19" i="2"/>
  <c r="U19" i="2"/>
  <c r="T19" i="2"/>
  <c r="S19" i="2"/>
  <c r="R19" i="2"/>
  <c r="Q19" i="2"/>
  <c r="P19" i="2"/>
  <c r="O19" i="2"/>
  <c r="N19" i="2"/>
  <c r="M19" i="2"/>
  <c r="L19" i="2"/>
  <c r="K19" i="2"/>
  <c r="J19" i="2"/>
  <c r="I19" i="2"/>
  <c r="H19" i="2"/>
  <c r="G19" i="2"/>
  <c r="F19" i="2"/>
  <c r="E19" i="2"/>
  <c r="D19" i="2"/>
  <c r="C19" i="2"/>
  <c r="B19" i="2"/>
  <c r="AK18" i="2"/>
  <c r="AJ18" i="2"/>
  <c r="AI18" i="2"/>
  <c r="AH18" i="2"/>
  <c r="AG18" i="2"/>
  <c r="AF18" i="2"/>
  <c r="AE18" i="2"/>
  <c r="AD18" i="2"/>
  <c r="AC18" i="2"/>
  <c r="AB18" i="2"/>
  <c r="AA18" i="2"/>
  <c r="Z18" i="2"/>
  <c r="Y18" i="2"/>
  <c r="X18" i="2"/>
  <c r="W18" i="2"/>
  <c r="V18" i="2"/>
  <c r="U18" i="2"/>
  <c r="T18" i="2"/>
  <c r="S18" i="2"/>
  <c r="R18" i="2"/>
  <c r="Q18" i="2"/>
  <c r="P18" i="2"/>
  <c r="O18" i="2"/>
  <c r="N18" i="2"/>
  <c r="M18" i="2"/>
  <c r="L18" i="2"/>
  <c r="K18" i="2"/>
  <c r="J18" i="2"/>
  <c r="I18" i="2"/>
  <c r="H18" i="2"/>
  <c r="G18" i="2"/>
  <c r="F18" i="2"/>
  <c r="E18" i="2"/>
  <c r="D18" i="2"/>
  <c r="C18" i="2"/>
  <c r="B18" i="2"/>
  <c r="AK17" i="2"/>
  <c r="AJ17" i="2"/>
  <c r="AI17" i="2"/>
  <c r="AH17" i="2"/>
  <c r="AG17" i="2"/>
  <c r="AF17" i="2"/>
  <c r="AE17" i="2"/>
  <c r="AD17" i="2"/>
  <c r="AC17" i="2"/>
  <c r="AB17" i="2"/>
  <c r="AA17" i="2"/>
  <c r="Z17" i="2"/>
  <c r="Y17" i="2"/>
  <c r="X17" i="2"/>
  <c r="W17" i="2"/>
  <c r="V17" i="2"/>
  <c r="U17" i="2"/>
  <c r="T17" i="2"/>
  <c r="S17" i="2"/>
  <c r="R17" i="2"/>
  <c r="Q17" i="2"/>
  <c r="P17" i="2"/>
  <c r="O17" i="2"/>
  <c r="N17" i="2"/>
  <c r="M17" i="2"/>
  <c r="L17" i="2"/>
  <c r="K17" i="2"/>
  <c r="J17" i="2"/>
  <c r="I17" i="2"/>
  <c r="H17" i="2"/>
  <c r="G17" i="2"/>
  <c r="F17" i="2"/>
  <c r="E17" i="2"/>
  <c r="D17" i="2"/>
  <c r="C17" i="2"/>
  <c r="B17" i="2"/>
  <c r="AK16" i="2"/>
  <c r="AJ16" i="2"/>
  <c r="AI16" i="2"/>
  <c r="AH16" i="2"/>
  <c r="AG16" i="2"/>
  <c r="AF16" i="2"/>
  <c r="AE16" i="2"/>
  <c r="AD16" i="2"/>
  <c r="AC16" i="2"/>
  <c r="AB16" i="2"/>
  <c r="AA16" i="2"/>
  <c r="Z16" i="2"/>
  <c r="Y16" i="2"/>
  <c r="X16" i="2"/>
  <c r="W16" i="2"/>
  <c r="V16" i="2"/>
  <c r="U16" i="2"/>
  <c r="T16" i="2"/>
  <c r="S16" i="2"/>
  <c r="R16" i="2"/>
  <c r="Q16" i="2"/>
  <c r="P16" i="2"/>
  <c r="O16" i="2"/>
  <c r="N16" i="2"/>
  <c r="M16" i="2"/>
  <c r="L16" i="2"/>
  <c r="K16" i="2"/>
  <c r="J16" i="2"/>
  <c r="I16" i="2"/>
  <c r="H16" i="2"/>
  <c r="G16" i="2"/>
  <c r="F16" i="2"/>
  <c r="E16" i="2"/>
  <c r="D16" i="2"/>
  <c r="C16" i="2"/>
  <c r="B16" i="2"/>
  <c r="AK15" i="2"/>
  <c r="AJ15" i="2"/>
  <c r="AI15" i="2"/>
  <c r="AH15" i="2"/>
  <c r="AG15" i="2"/>
  <c r="AF15" i="2"/>
  <c r="AE15" i="2"/>
  <c r="AD15" i="2"/>
  <c r="AC15" i="2"/>
  <c r="AB15" i="2"/>
  <c r="AA15" i="2"/>
  <c r="Z15" i="2"/>
  <c r="Y15" i="2"/>
  <c r="X15" i="2"/>
  <c r="W15" i="2"/>
  <c r="V15" i="2"/>
  <c r="U15" i="2"/>
  <c r="T15" i="2"/>
  <c r="S15" i="2"/>
  <c r="R15" i="2"/>
  <c r="Q15" i="2"/>
  <c r="P15" i="2"/>
  <c r="O15" i="2"/>
  <c r="N15" i="2"/>
  <c r="M15" i="2"/>
  <c r="L15" i="2"/>
  <c r="K15" i="2"/>
  <c r="J15" i="2"/>
  <c r="I15" i="2"/>
  <c r="H15" i="2"/>
  <c r="G15" i="2"/>
  <c r="F15" i="2"/>
  <c r="E15" i="2"/>
  <c r="D15" i="2"/>
  <c r="C15" i="2"/>
  <c r="B15" i="2"/>
  <c r="AK14" i="2"/>
  <c r="AJ14" i="2"/>
  <c r="AI14" i="2"/>
  <c r="AH14" i="2"/>
  <c r="AG14" i="2"/>
  <c r="AF14" i="2"/>
  <c r="AE14" i="2"/>
  <c r="AD14" i="2"/>
  <c r="AC14" i="2"/>
  <c r="AB14" i="2"/>
  <c r="AA14" i="2"/>
  <c r="Z14" i="2"/>
  <c r="Y14" i="2"/>
  <c r="X14" i="2"/>
  <c r="W14" i="2"/>
  <c r="V14" i="2"/>
  <c r="U14" i="2"/>
  <c r="T14" i="2"/>
  <c r="S14" i="2"/>
  <c r="R14" i="2"/>
  <c r="Q14" i="2"/>
  <c r="P14" i="2"/>
  <c r="O14" i="2"/>
  <c r="N14" i="2"/>
  <c r="M14" i="2"/>
  <c r="L14" i="2"/>
  <c r="K14" i="2"/>
  <c r="J14" i="2"/>
  <c r="I14" i="2"/>
  <c r="H14" i="2"/>
  <c r="G14" i="2"/>
  <c r="F14" i="2"/>
  <c r="E14" i="2"/>
  <c r="D14" i="2"/>
  <c r="C14" i="2"/>
  <c r="B14" i="2"/>
  <c r="AK13" i="2"/>
  <c r="AJ13" i="2"/>
  <c r="AI13" i="2"/>
  <c r="AH13" i="2"/>
  <c r="AG13" i="2"/>
  <c r="AF13" i="2"/>
  <c r="AE13" i="2"/>
  <c r="AD13" i="2"/>
  <c r="AC13" i="2"/>
  <c r="AB13" i="2"/>
  <c r="AA13" i="2"/>
  <c r="Z13" i="2"/>
  <c r="Y13" i="2"/>
  <c r="X13" i="2"/>
  <c r="W13" i="2"/>
  <c r="V13" i="2"/>
  <c r="U13" i="2"/>
  <c r="T13" i="2"/>
  <c r="S13" i="2"/>
  <c r="R13" i="2"/>
  <c r="Q13" i="2"/>
  <c r="P13" i="2"/>
  <c r="O13" i="2"/>
  <c r="N13" i="2"/>
  <c r="M13" i="2"/>
  <c r="L13" i="2"/>
  <c r="K13" i="2"/>
  <c r="J13" i="2"/>
  <c r="I13" i="2"/>
  <c r="H13" i="2"/>
  <c r="G13" i="2"/>
  <c r="F13" i="2"/>
  <c r="E13" i="2"/>
  <c r="D13" i="2"/>
  <c r="C13" i="2"/>
  <c r="B13" i="2"/>
  <c r="AK12" i="2"/>
  <c r="AJ12" i="2"/>
  <c r="AI12" i="2"/>
  <c r="AH12" i="2"/>
  <c r="AG12" i="2"/>
  <c r="AF12" i="2"/>
  <c r="AE12" i="2"/>
  <c r="AD12" i="2"/>
  <c r="AC12" i="2"/>
  <c r="AB12" i="2"/>
  <c r="AA12" i="2"/>
  <c r="Z12" i="2"/>
  <c r="Y12" i="2"/>
  <c r="X12" i="2"/>
  <c r="W12" i="2"/>
  <c r="V12" i="2"/>
  <c r="U12" i="2"/>
  <c r="T12" i="2"/>
  <c r="S12" i="2"/>
  <c r="R12" i="2"/>
  <c r="Q12" i="2"/>
  <c r="P12" i="2"/>
  <c r="O12" i="2"/>
  <c r="N12" i="2"/>
  <c r="M12" i="2"/>
  <c r="L12" i="2"/>
  <c r="K12" i="2"/>
  <c r="J12" i="2"/>
  <c r="I12" i="2"/>
  <c r="H12" i="2"/>
  <c r="G12" i="2"/>
  <c r="F12" i="2"/>
  <c r="E12" i="2"/>
  <c r="D12" i="2"/>
  <c r="C12" i="2"/>
  <c r="B12" i="2"/>
  <c r="AK11" i="2"/>
  <c r="AJ11" i="2"/>
  <c r="AI11" i="2"/>
  <c r="AH11" i="2"/>
  <c r="AG11" i="2"/>
  <c r="AF11" i="2"/>
  <c r="AE11" i="2"/>
  <c r="AD11" i="2"/>
  <c r="AC11" i="2"/>
  <c r="AB11" i="2"/>
  <c r="AA11" i="2"/>
  <c r="Z11" i="2"/>
  <c r="Y11" i="2"/>
  <c r="X11" i="2"/>
  <c r="W11" i="2"/>
  <c r="V11" i="2"/>
  <c r="U11" i="2"/>
  <c r="T11" i="2"/>
  <c r="S11" i="2"/>
  <c r="R11" i="2"/>
  <c r="Q11" i="2"/>
  <c r="P11" i="2"/>
  <c r="O11" i="2"/>
  <c r="N11" i="2"/>
  <c r="M11" i="2"/>
  <c r="L11" i="2"/>
  <c r="K11" i="2"/>
  <c r="J11" i="2"/>
  <c r="I11" i="2"/>
  <c r="H11" i="2"/>
  <c r="G11" i="2"/>
  <c r="F11" i="2"/>
  <c r="E11" i="2"/>
  <c r="D11" i="2"/>
  <c r="C11" i="2"/>
  <c r="B11" i="2"/>
  <c r="AK10" i="2"/>
  <c r="AJ10" i="2"/>
  <c r="AI10" i="2"/>
  <c r="AH10" i="2"/>
  <c r="AG10" i="2"/>
  <c r="AF10" i="2"/>
  <c r="AE10" i="2"/>
  <c r="AD10" i="2"/>
  <c r="AC10" i="2"/>
  <c r="AB10" i="2"/>
  <c r="AA10" i="2"/>
  <c r="Z10" i="2"/>
  <c r="Y10" i="2"/>
  <c r="X10" i="2"/>
  <c r="W10" i="2"/>
  <c r="V10" i="2"/>
  <c r="U10" i="2"/>
  <c r="T10" i="2"/>
  <c r="S10" i="2"/>
  <c r="R10" i="2"/>
  <c r="Q10" i="2"/>
  <c r="P10" i="2"/>
  <c r="O10" i="2"/>
  <c r="N10" i="2"/>
  <c r="M10" i="2"/>
  <c r="L10" i="2"/>
  <c r="K10" i="2"/>
  <c r="J10" i="2"/>
  <c r="I10" i="2"/>
  <c r="H10" i="2"/>
  <c r="G10" i="2"/>
  <c r="F10" i="2"/>
  <c r="E10" i="2"/>
  <c r="D10" i="2"/>
  <c r="C10" i="2"/>
  <c r="B10" i="2"/>
  <c r="AK9" i="2"/>
  <c r="AJ9" i="2"/>
  <c r="AI9" i="2"/>
  <c r="AH9" i="2"/>
  <c r="AG9" i="2"/>
  <c r="AF9" i="2"/>
  <c r="AE9" i="2"/>
  <c r="AD9" i="2"/>
  <c r="AC9" i="2"/>
  <c r="AB9" i="2"/>
  <c r="AA9" i="2"/>
  <c r="Z9" i="2"/>
  <c r="Y9" i="2"/>
  <c r="X9" i="2"/>
  <c r="W9" i="2"/>
  <c r="V9" i="2"/>
  <c r="U9" i="2"/>
  <c r="T9" i="2"/>
  <c r="S9" i="2"/>
  <c r="R9" i="2"/>
  <c r="Q9" i="2"/>
  <c r="P9" i="2"/>
  <c r="O9" i="2"/>
  <c r="N9" i="2"/>
  <c r="M9" i="2"/>
  <c r="L9" i="2"/>
  <c r="K9" i="2"/>
  <c r="J9" i="2"/>
  <c r="I9" i="2"/>
  <c r="H9" i="2"/>
  <c r="G9" i="2"/>
  <c r="F9" i="2"/>
  <c r="E9" i="2"/>
  <c r="D9" i="2"/>
  <c r="C9" i="2"/>
  <c r="B9" i="2"/>
  <c r="AK8" i="2"/>
  <c r="AJ8" i="2"/>
  <c r="AI8" i="2"/>
  <c r="AH8" i="2"/>
  <c r="AG8" i="2"/>
  <c r="AF8" i="2"/>
  <c r="AE8" i="2"/>
  <c r="AD8" i="2"/>
  <c r="AC8" i="2"/>
  <c r="AB8" i="2"/>
  <c r="AA8" i="2"/>
  <c r="Z8" i="2"/>
  <c r="Y8" i="2"/>
  <c r="X8" i="2"/>
  <c r="W8" i="2"/>
  <c r="V8" i="2"/>
  <c r="U8" i="2"/>
  <c r="T8" i="2"/>
  <c r="S8" i="2"/>
  <c r="R8" i="2"/>
  <c r="Q8" i="2"/>
  <c r="P8" i="2"/>
  <c r="O8" i="2"/>
  <c r="N8" i="2"/>
  <c r="M8" i="2"/>
  <c r="L8" i="2"/>
  <c r="K8" i="2"/>
  <c r="J8" i="2"/>
  <c r="I8" i="2"/>
  <c r="H8" i="2"/>
  <c r="G8" i="2"/>
  <c r="F8" i="2"/>
  <c r="E8" i="2"/>
  <c r="D8" i="2"/>
  <c r="C8" i="2"/>
  <c r="B8" i="2"/>
  <c r="AK7" i="2"/>
  <c r="AJ7" i="2"/>
  <c r="AI7" i="2"/>
  <c r="AH7" i="2"/>
  <c r="AG7" i="2"/>
  <c r="AF7" i="2"/>
  <c r="AE7" i="2"/>
  <c r="AD7" i="2"/>
  <c r="AC7" i="2"/>
  <c r="AB7" i="2"/>
  <c r="AA7" i="2"/>
  <c r="Z7" i="2"/>
  <c r="Y7" i="2"/>
  <c r="X7" i="2"/>
  <c r="W7" i="2"/>
  <c r="V7" i="2"/>
  <c r="U7" i="2"/>
  <c r="T7" i="2"/>
  <c r="S7" i="2"/>
  <c r="R7" i="2"/>
  <c r="Q7" i="2"/>
  <c r="P7" i="2"/>
  <c r="O7" i="2"/>
  <c r="N7" i="2"/>
  <c r="M7" i="2"/>
  <c r="L7" i="2"/>
  <c r="K7" i="2"/>
  <c r="J7" i="2"/>
  <c r="I7" i="2"/>
  <c r="H7" i="2"/>
  <c r="G7" i="2"/>
  <c r="F7" i="2"/>
  <c r="E7" i="2"/>
  <c r="D7" i="2"/>
  <c r="C7" i="2"/>
  <c r="B7" i="2"/>
  <c r="AK6" i="2"/>
  <c r="AJ6" i="2"/>
  <c r="AI6" i="2"/>
  <c r="AH6" i="2"/>
  <c r="AG6" i="2"/>
  <c r="AF6" i="2"/>
  <c r="AE6" i="2"/>
  <c r="AD6" i="2"/>
  <c r="AC6" i="2"/>
  <c r="AB6" i="2"/>
  <c r="AA6" i="2"/>
  <c r="Z6" i="2"/>
  <c r="Y6" i="2"/>
  <c r="X6" i="2"/>
  <c r="W6" i="2"/>
  <c r="V6" i="2"/>
  <c r="U6" i="2"/>
  <c r="T6" i="2"/>
  <c r="S6" i="2"/>
  <c r="R6" i="2"/>
  <c r="Q6" i="2"/>
  <c r="P6" i="2"/>
  <c r="O6" i="2"/>
  <c r="N6" i="2"/>
  <c r="M6" i="2"/>
  <c r="L6" i="2"/>
  <c r="K6" i="2"/>
  <c r="J6" i="2"/>
  <c r="I6" i="2"/>
  <c r="H6" i="2"/>
  <c r="G6" i="2"/>
  <c r="F6" i="2"/>
  <c r="E6" i="2"/>
  <c r="D6" i="2"/>
  <c r="C6" i="2"/>
  <c r="B6" i="2"/>
  <c r="AJ5" i="2"/>
  <c r="AI5" i="2"/>
  <c r="AF5" i="2"/>
  <c r="AE5" i="2"/>
  <c r="AB5" i="2"/>
  <c r="AA5" i="2"/>
  <c r="X5" i="2"/>
  <c r="W5" i="2"/>
  <c r="T5" i="2"/>
  <c r="S5" i="2"/>
  <c r="P5" i="2"/>
  <c r="O5" i="2"/>
  <c r="L5" i="2"/>
  <c r="K5" i="2"/>
  <c r="H5" i="2"/>
  <c r="G5" i="2"/>
  <c r="D5" i="2"/>
  <c r="C5" i="2"/>
  <c r="AD73" i="4"/>
  <c r="AC73" i="4"/>
  <c r="AB73" i="4"/>
  <c r="Y73" i="4"/>
  <c r="X73" i="4"/>
  <c r="W73" i="4"/>
  <c r="AD72" i="4"/>
  <c r="AC72" i="4"/>
  <c r="AB72" i="4"/>
  <c r="Y72" i="4"/>
  <c r="X72" i="4"/>
  <c r="W72" i="4"/>
  <c r="AD71" i="4"/>
  <c r="AC71" i="4"/>
  <c r="AB71" i="4"/>
  <c r="Y71" i="4"/>
  <c r="X71" i="4"/>
  <c r="W71" i="4"/>
  <c r="AD70" i="4"/>
  <c r="AC70" i="4"/>
  <c r="AB70" i="4"/>
  <c r="Y70" i="4"/>
  <c r="X70" i="4"/>
  <c r="W70" i="4"/>
  <c r="AD69" i="4"/>
  <c r="AC69" i="4"/>
  <c r="AB69" i="4"/>
  <c r="Y69" i="4"/>
  <c r="X69" i="4"/>
  <c r="W69" i="4"/>
  <c r="AD68" i="4"/>
  <c r="AC68" i="4"/>
  <c r="AB68" i="4"/>
  <c r="Y68" i="4"/>
  <c r="X68" i="4"/>
  <c r="W68" i="4"/>
  <c r="AD67" i="4"/>
  <c r="AC67" i="4"/>
  <c r="AB67" i="4"/>
  <c r="Y67" i="4"/>
  <c r="X67" i="4"/>
  <c r="W67" i="4"/>
  <c r="AD66" i="4"/>
  <c r="AC66" i="4"/>
  <c r="AB66" i="4"/>
  <c r="Y66" i="4"/>
  <c r="X66" i="4"/>
  <c r="W66" i="4"/>
  <c r="AD65" i="4"/>
  <c r="AC65" i="4"/>
  <c r="AB65" i="4"/>
  <c r="Y65" i="4"/>
  <c r="X65" i="4"/>
  <c r="W65" i="4"/>
  <c r="AD64" i="4"/>
  <c r="AC64" i="4"/>
  <c r="AB64" i="4"/>
  <c r="Y64" i="4"/>
  <c r="X64" i="4"/>
  <c r="W64" i="4"/>
  <c r="AD63" i="4"/>
  <c r="AC63" i="4"/>
  <c r="AB63" i="4"/>
  <c r="Y63" i="4"/>
  <c r="X63" i="4"/>
  <c r="W63" i="4"/>
  <c r="AD62" i="4"/>
  <c r="AC62" i="4"/>
  <c r="AB62" i="4"/>
  <c r="Y62" i="4"/>
  <c r="X62" i="4"/>
  <c r="W62" i="4"/>
  <c r="AD61" i="4"/>
  <c r="AC61" i="4"/>
  <c r="AB61" i="4"/>
  <c r="Y61" i="4"/>
  <c r="X61" i="4"/>
  <c r="W61" i="4"/>
  <c r="AD60" i="4"/>
  <c r="AC60" i="4"/>
  <c r="AB60" i="4"/>
  <c r="Y60" i="4"/>
  <c r="X60" i="4"/>
  <c r="W60" i="4"/>
  <c r="AD59" i="4"/>
  <c r="AC59" i="4"/>
  <c r="AB59" i="4"/>
  <c r="Y59" i="4"/>
  <c r="X59" i="4"/>
  <c r="W59" i="4"/>
  <c r="AD58" i="4"/>
  <c r="AC58" i="4"/>
  <c r="AB58" i="4"/>
  <c r="Y58" i="4"/>
  <c r="X58" i="4"/>
  <c r="W58" i="4"/>
  <c r="AD57" i="4"/>
  <c r="AC57" i="4"/>
  <c r="AB57" i="4"/>
  <c r="Y57" i="4"/>
  <c r="X57" i="4"/>
  <c r="W57" i="4"/>
  <c r="AD56" i="4"/>
  <c r="AC56" i="4"/>
  <c r="AB56" i="4"/>
  <c r="Y56" i="4"/>
  <c r="X56" i="4"/>
  <c r="W56" i="4"/>
  <c r="AD55" i="4"/>
  <c r="AC55" i="4"/>
  <c r="AB55" i="4"/>
  <c r="Y55" i="4"/>
  <c r="X55" i="4"/>
  <c r="W55" i="4"/>
  <c r="AD54" i="4"/>
  <c r="AC54" i="4"/>
  <c r="AB54" i="4"/>
  <c r="Y54" i="4"/>
  <c r="X54" i="4"/>
  <c r="W54" i="4"/>
  <c r="AD53" i="4"/>
  <c r="AC53" i="4"/>
  <c r="AB53" i="4"/>
  <c r="Y53" i="4"/>
  <c r="X53" i="4"/>
  <c r="W53" i="4"/>
  <c r="AD52" i="4"/>
  <c r="AC52" i="4"/>
  <c r="AB52" i="4"/>
  <c r="Y52" i="4"/>
  <c r="X52" i="4"/>
  <c r="W52" i="4"/>
  <c r="AD51" i="4"/>
  <c r="AC51" i="4"/>
  <c r="AB51" i="4"/>
  <c r="Y51" i="4"/>
  <c r="X51" i="4"/>
  <c r="W51" i="4"/>
  <c r="AD50" i="4"/>
  <c r="AC50" i="4"/>
  <c r="AB50" i="4"/>
  <c r="Y50" i="4"/>
  <c r="X50" i="4"/>
  <c r="W50" i="4"/>
  <c r="AD49" i="4"/>
  <c r="AC49" i="4"/>
  <c r="AB49" i="4"/>
  <c r="Y49" i="4"/>
  <c r="X49" i="4"/>
  <c r="W49" i="4"/>
  <c r="S46" i="4"/>
  <c r="R46" i="4"/>
  <c r="Q46" i="4"/>
  <c r="P46" i="4"/>
  <c r="O46" i="4"/>
  <c r="N46" i="4"/>
  <c r="M46" i="4"/>
  <c r="I46" i="4"/>
  <c r="H46" i="4"/>
  <c r="G46" i="4"/>
  <c r="F46" i="4"/>
  <c r="E46" i="4"/>
  <c r="D46" i="4"/>
  <c r="C46" i="4"/>
  <c r="S45" i="4"/>
  <c r="R45" i="4"/>
  <c r="Q45" i="4"/>
  <c r="P45" i="4"/>
  <c r="O45" i="4"/>
  <c r="N45" i="4"/>
  <c r="M45" i="4"/>
  <c r="I45" i="4"/>
  <c r="H45" i="4"/>
  <c r="G45" i="4"/>
  <c r="F45" i="4"/>
  <c r="E45" i="4"/>
  <c r="D45" i="4"/>
  <c r="C45" i="4"/>
  <c r="S44" i="4"/>
  <c r="R44" i="4"/>
  <c r="Q44" i="4"/>
  <c r="P44" i="4"/>
  <c r="O44" i="4"/>
  <c r="N44" i="4"/>
  <c r="M44" i="4"/>
  <c r="I44" i="4"/>
  <c r="H44" i="4"/>
  <c r="G44" i="4"/>
  <c r="F44" i="4"/>
  <c r="E44" i="4"/>
  <c r="D44" i="4"/>
  <c r="C44" i="4"/>
  <c r="S43" i="4"/>
  <c r="R43" i="4"/>
  <c r="Q43" i="4"/>
  <c r="P43" i="4"/>
  <c r="O43" i="4"/>
  <c r="N43" i="4"/>
  <c r="M43" i="4"/>
  <c r="I43" i="4"/>
  <c r="H43" i="4"/>
  <c r="G43" i="4"/>
  <c r="F43" i="4"/>
  <c r="E43" i="4"/>
  <c r="D43" i="4"/>
  <c r="C43" i="4"/>
  <c r="S42" i="4"/>
  <c r="R42" i="4"/>
  <c r="Q42" i="4"/>
  <c r="P42" i="4"/>
  <c r="O42" i="4"/>
  <c r="N42" i="4"/>
  <c r="M42" i="4"/>
  <c r="I42" i="4"/>
  <c r="H42" i="4"/>
  <c r="G42" i="4"/>
  <c r="F42" i="4"/>
  <c r="E42" i="4"/>
  <c r="D42" i="4"/>
  <c r="C42" i="4"/>
  <c r="S41" i="4"/>
  <c r="R41" i="4"/>
  <c r="Q41" i="4"/>
  <c r="P41" i="4"/>
  <c r="O41" i="4"/>
  <c r="N41" i="4"/>
  <c r="M41" i="4"/>
  <c r="I41" i="4"/>
  <c r="H41" i="4"/>
  <c r="G41" i="4"/>
  <c r="F41" i="4"/>
  <c r="E41" i="4"/>
  <c r="D41" i="4"/>
  <c r="C41" i="4"/>
  <c r="S40" i="4"/>
  <c r="R40" i="4"/>
  <c r="Q40" i="4"/>
  <c r="P40" i="4"/>
  <c r="O40" i="4"/>
  <c r="N40" i="4"/>
  <c r="M40" i="4"/>
  <c r="I40" i="4"/>
  <c r="H40" i="4"/>
  <c r="G40" i="4"/>
  <c r="F40" i="4"/>
  <c r="E40" i="4"/>
  <c r="D40" i="4"/>
  <c r="C40" i="4"/>
  <c r="S39" i="4"/>
  <c r="R39" i="4"/>
  <c r="Q39" i="4"/>
  <c r="P39" i="4"/>
  <c r="O39" i="4"/>
  <c r="N39" i="4"/>
  <c r="M39" i="4"/>
  <c r="I39" i="4"/>
  <c r="H39" i="4"/>
  <c r="G39" i="4"/>
  <c r="F39" i="4"/>
  <c r="E39" i="4"/>
  <c r="D39" i="4"/>
  <c r="C39" i="4"/>
  <c r="S38" i="4"/>
  <c r="R38" i="4"/>
  <c r="Q38" i="4"/>
  <c r="P38" i="4"/>
  <c r="O38" i="4"/>
  <c r="N38" i="4"/>
  <c r="M38" i="4"/>
  <c r="I38" i="4"/>
  <c r="H38" i="4"/>
  <c r="G38" i="4"/>
  <c r="F38" i="4"/>
  <c r="E38" i="4"/>
  <c r="D38" i="4"/>
  <c r="C38" i="4"/>
  <c r="S37" i="4"/>
  <c r="R37" i="4"/>
  <c r="Q37" i="4"/>
  <c r="P37" i="4"/>
  <c r="O37" i="4"/>
  <c r="N37" i="4"/>
  <c r="M37" i="4"/>
  <c r="I37" i="4"/>
  <c r="H37" i="4"/>
  <c r="G37" i="4"/>
  <c r="F37" i="4"/>
  <c r="E37" i="4"/>
  <c r="D37" i="4"/>
  <c r="C37" i="4"/>
  <c r="S36" i="4"/>
  <c r="R36" i="4"/>
  <c r="Q36" i="4"/>
  <c r="P36" i="4"/>
  <c r="O36" i="4"/>
  <c r="N36" i="4"/>
  <c r="M36" i="4"/>
  <c r="I36" i="4"/>
  <c r="H36" i="4"/>
  <c r="G36" i="4"/>
  <c r="F36" i="4"/>
  <c r="E36" i="4"/>
  <c r="D36" i="4"/>
  <c r="C36" i="4"/>
  <c r="S35" i="4"/>
  <c r="R35" i="4"/>
  <c r="Q35" i="4"/>
  <c r="P35" i="4"/>
  <c r="O35" i="4"/>
  <c r="N35" i="4"/>
  <c r="M35" i="4"/>
  <c r="I35" i="4"/>
  <c r="H35" i="4"/>
  <c r="G35" i="4"/>
  <c r="F35" i="4"/>
  <c r="E35" i="4"/>
  <c r="D35" i="4"/>
  <c r="C35" i="4"/>
  <c r="S34" i="4"/>
  <c r="R34" i="4"/>
  <c r="Q34" i="4"/>
  <c r="P34" i="4"/>
  <c r="O34" i="4"/>
  <c r="N34" i="4"/>
  <c r="M34" i="4"/>
  <c r="I34" i="4"/>
  <c r="H34" i="4"/>
  <c r="G34" i="4"/>
  <c r="F34" i="4"/>
  <c r="E34" i="4"/>
  <c r="D34" i="4"/>
  <c r="C34" i="4"/>
  <c r="S33" i="4"/>
  <c r="R33" i="4"/>
  <c r="Q33" i="4"/>
  <c r="P33" i="4"/>
  <c r="O33" i="4"/>
  <c r="N33" i="4"/>
  <c r="M33" i="4"/>
  <c r="I33" i="4"/>
  <c r="H33" i="4"/>
  <c r="G33" i="4"/>
  <c r="F33" i="4"/>
  <c r="E33" i="4"/>
  <c r="D33" i="4"/>
  <c r="C33" i="4"/>
  <c r="S32" i="4"/>
  <c r="R32" i="4"/>
  <c r="Q32" i="4"/>
  <c r="P32" i="4"/>
  <c r="O32" i="4"/>
  <c r="N32" i="4"/>
  <c r="M32" i="4"/>
  <c r="I32" i="4"/>
  <c r="H32" i="4"/>
  <c r="G32" i="4"/>
  <c r="F32" i="4"/>
  <c r="E32" i="4"/>
  <c r="D32" i="4"/>
  <c r="C32" i="4"/>
  <c r="S31" i="4"/>
  <c r="R31" i="4"/>
  <c r="Q31" i="4"/>
  <c r="P31" i="4"/>
  <c r="O31" i="4"/>
  <c r="N31" i="4"/>
  <c r="M31" i="4"/>
  <c r="I31" i="4"/>
  <c r="H31" i="4"/>
  <c r="G31" i="4"/>
  <c r="F31" i="4"/>
  <c r="E31" i="4"/>
  <c r="D31" i="4"/>
  <c r="C31" i="4"/>
  <c r="S30" i="4"/>
  <c r="R30" i="4"/>
  <c r="Q30" i="4"/>
  <c r="P30" i="4"/>
  <c r="O30" i="4"/>
  <c r="N30" i="4"/>
  <c r="M30" i="4"/>
  <c r="I30" i="4"/>
  <c r="H30" i="4"/>
  <c r="G30" i="4"/>
  <c r="F30" i="4"/>
  <c r="E30" i="4"/>
  <c r="D30" i="4"/>
  <c r="C30" i="4"/>
  <c r="S29" i="4"/>
  <c r="R29" i="4"/>
  <c r="Q29" i="4"/>
  <c r="P29" i="4"/>
  <c r="O29" i="4"/>
  <c r="N29" i="4"/>
  <c r="M29" i="4"/>
  <c r="I29" i="4"/>
  <c r="H29" i="4"/>
  <c r="G29" i="4"/>
  <c r="F29" i="4"/>
  <c r="E29" i="4"/>
  <c r="D29" i="4"/>
  <c r="C29" i="4"/>
  <c r="S28" i="4"/>
  <c r="R28" i="4"/>
  <c r="Q28" i="4"/>
  <c r="P28" i="4"/>
  <c r="O28" i="4"/>
  <c r="N28" i="4"/>
  <c r="M28" i="4"/>
  <c r="I28" i="4"/>
  <c r="H28" i="4"/>
  <c r="G28" i="4"/>
  <c r="F28" i="4"/>
  <c r="E28" i="4"/>
  <c r="D28" i="4"/>
  <c r="C28" i="4"/>
  <c r="S27" i="4"/>
  <c r="R27" i="4"/>
  <c r="Q27" i="4"/>
  <c r="P27" i="4"/>
  <c r="O27" i="4"/>
  <c r="N27" i="4"/>
  <c r="M27" i="4"/>
  <c r="I27" i="4"/>
  <c r="H27" i="4"/>
  <c r="G27" i="4"/>
  <c r="F27" i="4"/>
  <c r="E27" i="4"/>
  <c r="D27" i="4"/>
  <c r="C27" i="4"/>
  <c r="S26" i="4"/>
  <c r="R26" i="4"/>
  <c r="Q26" i="4"/>
  <c r="P26" i="4"/>
  <c r="O26" i="4"/>
  <c r="N26" i="4"/>
  <c r="M26" i="4"/>
  <c r="I26" i="4"/>
  <c r="H26" i="4"/>
  <c r="G26" i="4"/>
  <c r="F26" i="4"/>
  <c r="E26" i="4"/>
  <c r="D26" i="4"/>
  <c r="C26" i="4"/>
  <c r="S25" i="4"/>
  <c r="R25" i="4"/>
  <c r="Q25" i="4"/>
  <c r="P25" i="4"/>
  <c r="O25" i="4"/>
  <c r="N25" i="4"/>
  <c r="M25" i="4"/>
  <c r="I25" i="4"/>
  <c r="H25" i="4"/>
  <c r="G25" i="4"/>
  <c r="F25" i="4"/>
  <c r="E25" i="4"/>
  <c r="D25" i="4"/>
  <c r="C25" i="4"/>
  <c r="S24" i="4"/>
  <c r="R24" i="4"/>
  <c r="Q24" i="4"/>
  <c r="P24" i="4"/>
  <c r="O24" i="4"/>
  <c r="N24" i="4"/>
  <c r="M24" i="4"/>
  <c r="I24" i="4"/>
  <c r="H24" i="4"/>
  <c r="G24" i="4"/>
  <c r="F24" i="4"/>
  <c r="E24" i="4"/>
  <c r="D24" i="4"/>
  <c r="C24" i="4"/>
  <c r="S23" i="4"/>
  <c r="R23" i="4"/>
  <c r="Q23" i="4"/>
  <c r="P23" i="4"/>
  <c r="O23" i="4"/>
  <c r="N23" i="4"/>
  <c r="M23" i="4"/>
  <c r="I23" i="4"/>
  <c r="H23" i="4"/>
  <c r="G23" i="4"/>
  <c r="F23" i="4"/>
  <c r="E23" i="4"/>
  <c r="D23" i="4"/>
  <c r="C23" i="4"/>
  <c r="S22" i="4"/>
  <c r="R22" i="4"/>
  <c r="Q22" i="4"/>
  <c r="P22" i="4"/>
  <c r="O22" i="4"/>
  <c r="N22" i="4"/>
  <c r="M22" i="4"/>
  <c r="I22" i="4"/>
  <c r="H22" i="4"/>
  <c r="G22" i="4"/>
  <c r="F22" i="4"/>
  <c r="E22" i="4"/>
  <c r="D22" i="4"/>
  <c r="C22" i="4"/>
  <c r="D17" i="4"/>
  <c r="D16" i="4"/>
  <c r="D15" i="4"/>
  <c r="D14" i="4"/>
  <c r="D13" i="4"/>
  <c r="D12" i="4"/>
  <c r="D11" i="4"/>
  <c r="N9" i="4"/>
  <c r="M9" i="4"/>
  <c r="L9" i="4"/>
  <c r="D9" i="4"/>
  <c r="T7" i="4"/>
  <c r="S7" i="4"/>
  <c r="R7" i="4"/>
  <c r="Q7" i="4"/>
  <c r="P7" i="4"/>
  <c r="O7" i="4"/>
  <c r="N7" i="4"/>
  <c r="M7" i="4"/>
  <c r="L7" i="4"/>
  <c r="D7" i="4"/>
  <c r="H5" i="4"/>
  <c r="D5" i="4"/>
  <c r="S46" i="5"/>
  <c r="R46" i="5"/>
  <c r="Q46" i="5"/>
  <c r="P46" i="5"/>
  <c r="O46" i="5"/>
  <c r="N46" i="5"/>
  <c r="M46" i="5"/>
  <c r="I46" i="5"/>
  <c r="H46" i="5"/>
  <c r="G46" i="5"/>
  <c r="F46" i="5"/>
  <c r="E46" i="5"/>
  <c r="D46" i="5"/>
  <c r="C46" i="5"/>
  <c r="S45" i="5"/>
  <c r="R45" i="5"/>
  <c r="Q45" i="5"/>
  <c r="P45" i="5"/>
  <c r="O45" i="5"/>
  <c r="N45" i="5"/>
  <c r="M45" i="5"/>
  <c r="I45" i="5"/>
  <c r="H45" i="5"/>
  <c r="G45" i="5"/>
  <c r="F45" i="5"/>
  <c r="E45" i="5"/>
  <c r="D45" i="5"/>
  <c r="C45" i="5"/>
  <c r="S44" i="5"/>
  <c r="R44" i="5"/>
  <c r="Q44" i="5"/>
  <c r="P44" i="5"/>
  <c r="O44" i="5"/>
  <c r="N44" i="5"/>
  <c r="M44" i="5"/>
  <c r="I44" i="5"/>
  <c r="H44" i="5"/>
  <c r="G44" i="5"/>
  <c r="F44" i="5"/>
  <c r="E44" i="5"/>
  <c r="D44" i="5"/>
  <c r="C44" i="5"/>
  <c r="S43" i="5"/>
  <c r="R43" i="5"/>
  <c r="Q43" i="5"/>
  <c r="P43" i="5"/>
  <c r="O43" i="5"/>
  <c r="N43" i="5"/>
  <c r="M43" i="5"/>
  <c r="I43" i="5"/>
  <c r="H43" i="5"/>
  <c r="G43" i="5"/>
  <c r="F43" i="5"/>
  <c r="E43" i="5"/>
  <c r="D43" i="5"/>
  <c r="C43" i="5"/>
  <c r="S42" i="5"/>
  <c r="R42" i="5"/>
  <c r="Q42" i="5"/>
  <c r="P42" i="5"/>
  <c r="O42" i="5"/>
  <c r="N42" i="5"/>
  <c r="M42" i="5"/>
  <c r="I42" i="5"/>
  <c r="H42" i="5"/>
  <c r="G42" i="5"/>
  <c r="F42" i="5"/>
  <c r="E42" i="5"/>
  <c r="D42" i="5"/>
  <c r="C42" i="5"/>
  <c r="S41" i="5"/>
  <c r="R41" i="5"/>
  <c r="Q41" i="5"/>
  <c r="P41" i="5"/>
  <c r="O41" i="5"/>
  <c r="N41" i="5"/>
  <c r="M41" i="5"/>
  <c r="I41" i="5"/>
  <c r="H41" i="5"/>
  <c r="G41" i="5"/>
  <c r="F41" i="5"/>
  <c r="E41" i="5"/>
  <c r="D41" i="5"/>
  <c r="C41" i="5"/>
  <c r="S40" i="5"/>
  <c r="R40" i="5"/>
  <c r="Q40" i="5"/>
  <c r="P40" i="5"/>
  <c r="O40" i="5"/>
  <c r="N40" i="5"/>
  <c r="M40" i="5"/>
  <c r="I40" i="5"/>
  <c r="H40" i="5"/>
  <c r="G40" i="5"/>
  <c r="F40" i="5"/>
  <c r="E40" i="5"/>
  <c r="D40" i="5"/>
  <c r="C40" i="5"/>
  <c r="S39" i="5"/>
  <c r="R39" i="5"/>
  <c r="Q39" i="5"/>
  <c r="P39" i="5"/>
  <c r="O39" i="5"/>
  <c r="N39" i="5"/>
  <c r="M39" i="5"/>
  <c r="I39" i="5"/>
  <c r="H39" i="5"/>
  <c r="G39" i="5"/>
  <c r="F39" i="5"/>
  <c r="E39" i="5"/>
  <c r="D39" i="5"/>
  <c r="C39" i="5"/>
  <c r="S38" i="5"/>
  <c r="R38" i="5"/>
  <c r="Q38" i="5"/>
  <c r="P38" i="5"/>
  <c r="O38" i="5"/>
  <c r="N38" i="5"/>
  <c r="M38" i="5"/>
  <c r="I38" i="5"/>
  <c r="H38" i="5"/>
  <c r="G38" i="5"/>
  <c r="F38" i="5"/>
  <c r="E38" i="5"/>
  <c r="D38" i="5"/>
  <c r="C38" i="5"/>
  <c r="S37" i="5"/>
  <c r="R37" i="5"/>
  <c r="Q37" i="5"/>
  <c r="P37" i="5"/>
  <c r="O37" i="5"/>
  <c r="N37" i="5"/>
  <c r="M37" i="5"/>
  <c r="I37" i="5"/>
  <c r="H37" i="5"/>
  <c r="G37" i="5"/>
  <c r="F37" i="5"/>
  <c r="E37" i="5"/>
  <c r="D37" i="5"/>
  <c r="C37" i="5"/>
  <c r="S36" i="5"/>
  <c r="R36" i="5"/>
  <c r="Q36" i="5"/>
  <c r="P36" i="5"/>
  <c r="O36" i="5"/>
  <c r="N36" i="5"/>
  <c r="M36" i="5"/>
  <c r="I36" i="5"/>
  <c r="H36" i="5"/>
  <c r="G36" i="5"/>
  <c r="F36" i="5"/>
  <c r="E36" i="5"/>
  <c r="D36" i="5"/>
  <c r="C36" i="5"/>
  <c r="S35" i="5"/>
  <c r="R35" i="5"/>
  <c r="Q35" i="5"/>
  <c r="P35" i="5"/>
  <c r="O35" i="5"/>
  <c r="N35" i="5"/>
  <c r="M35" i="5"/>
  <c r="I35" i="5"/>
  <c r="H35" i="5"/>
  <c r="G35" i="5"/>
  <c r="F35" i="5"/>
  <c r="E35" i="5"/>
  <c r="D35" i="5"/>
  <c r="C35" i="5"/>
  <c r="S34" i="5"/>
  <c r="R34" i="5"/>
  <c r="Q34" i="5"/>
  <c r="P34" i="5"/>
  <c r="O34" i="5"/>
  <c r="N34" i="5"/>
  <c r="M34" i="5"/>
  <c r="I34" i="5"/>
  <c r="H34" i="5"/>
  <c r="G34" i="5"/>
  <c r="F34" i="5"/>
  <c r="E34" i="5"/>
  <c r="D34" i="5"/>
  <c r="C34" i="5"/>
  <c r="S33" i="5"/>
  <c r="R33" i="5"/>
  <c r="Q33" i="5"/>
  <c r="P33" i="5"/>
  <c r="O33" i="5"/>
  <c r="N33" i="5"/>
  <c r="M33" i="5"/>
  <c r="I33" i="5"/>
  <c r="H33" i="5"/>
  <c r="G33" i="5"/>
  <c r="F33" i="5"/>
  <c r="E33" i="5"/>
  <c r="D33" i="5"/>
  <c r="C33" i="5"/>
  <c r="S32" i="5"/>
  <c r="R32" i="5"/>
  <c r="Q32" i="5"/>
  <c r="P32" i="5"/>
  <c r="O32" i="5"/>
  <c r="N32" i="5"/>
  <c r="M32" i="5"/>
  <c r="I32" i="5"/>
  <c r="H32" i="5"/>
  <c r="G32" i="5"/>
  <c r="F32" i="5"/>
  <c r="E32" i="5"/>
  <c r="D32" i="5"/>
  <c r="C32" i="5"/>
  <c r="S31" i="5"/>
  <c r="R31" i="5"/>
  <c r="Q31" i="5"/>
  <c r="P31" i="5"/>
  <c r="O31" i="5"/>
  <c r="N31" i="5"/>
  <c r="M31" i="5"/>
  <c r="I31" i="5"/>
  <c r="H31" i="5"/>
  <c r="G31" i="5"/>
  <c r="F31" i="5"/>
  <c r="E31" i="5"/>
  <c r="D31" i="5"/>
  <c r="C31" i="5"/>
  <c r="S30" i="5"/>
  <c r="R30" i="5"/>
  <c r="Q30" i="5"/>
  <c r="P30" i="5"/>
  <c r="O30" i="5"/>
  <c r="N30" i="5"/>
  <c r="M30" i="5"/>
  <c r="I30" i="5"/>
  <c r="H30" i="5"/>
  <c r="G30" i="5"/>
  <c r="F30" i="5"/>
  <c r="E30" i="5"/>
  <c r="D30" i="5"/>
  <c r="C30" i="5"/>
  <c r="S29" i="5"/>
  <c r="R29" i="5"/>
  <c r="Q29" i="5"/>
  <c r="P29" i="5"/>
  <c r="O29" i="5"/>
  <c r="N29" i="5"/>
  <c r="M29" i="5"/>
  <c r="I29" i="5"/>
  <c r="H29" i="5"/>
  <c r="G29" i="5"/>
  <c r="F29" i="5"/>
  <c r="E29" i="5"/>
  <c r="D29" i="5"/>
  <c r="C29" i="5"/>
  <c r="S28" i="5"/>
  <c r="R28" i="5"/>
  <c r="Q28" i="5"/>
  <c r="P28" i="5"/>
  <c r="O28" i="5"/>
  <c r="N28" i="5"/>
  <c r="M28" i="5"/>
  <c r="I28" i="5"/>
  <c r="H28" i="5"/>
  <c r="G28" i="5"/>
  <c r="F28" i="5"/>
  <c r="E28" i="5"/>
  <c r="D28" i="5"/>
  <c r="C28" i="5"/>
  <c r="S27" i="5"/>
  <c r="R27" i="5"/>
  <c r="Q27" i="5"/>
  <c r="P27" i="5"/>
  <c r="O27" i="5"/>
  <c r="N27" i="5"/>
  <c r="M27" i="5"/>
  <c r="I27" i="5"/>
  <c r="H27" i="5"/>
  <c r="G27" i="5"/>
  <c r="F27" i="5"/>
  <c r="E27" i="5"/>
  <c r="D27" i="5"/>
  <c r="C27" i="5"/>
  <c r="S26" i="5"/>
  <c r="R26" i="5"/>
  <c r="Q26" i="5"/>
  <c r="P26" i="5"/>
  <c r="O26" i="5"/>
  <c r="N26" i="5"/>
  <c r="M26" i="5"/>
  <c r="I26" i="5"/>
  <c r="H26" i="5"/>
  <c r="G26" i="5"/>
  <c r="F26" i="5"/>
  <c r="E26" i="5"/>
  <c r="D26" i="5"/>
  <c r="C26" i="5"/>
  <c r="S25" i="5"/>
  <c r="R25" i="5"/>
  <c r="Q25" i="5"/>
  <c r="P25" i="5"/>
  <c r="O25" i="5"/>
  <c r="N25" i="5"/>
  <c r="M25" i="5"/>
  <c r="I25" i="5"/>
  <c r="H25" i="5"/>
  <c r="G25" i="5"/>
  <c r="F25" i="5"/>
  <c r="E25" i="5"/>
  <c r="D25" i="5"/>
  <c r="C25" i="5"/>
  <c r="S24" i="5"/>
  <c r="R24" i="5"/>
  <c r="Q24" i="5"/>
  <c r="P24" i="5"/>
  <c r="O24" i="5"/>
  <c r="N24" i="5"/>
  <c r="M24" i="5"/>
  <c r="I24" i="5"/>
  <c r="H24" i="5"/>
  <c r="G24" i="5"/>
  <c r="F24" i="5"/>
  <c r="E24" i="5"/>
  <c r="D24" i="5"/>
  <c r="C24" i="5"/>
  <c r="S23" i="5"/>
  <c r="R23" i="5"/>
  <c r="Q23" i="5"/>
  <c r="P23" i="5"/>
  <c r="O23" i="5"/>
  <c r="N23" i="5"/>
  <c r="M23" i="5"/>
  <c r="I23" i="5"/>
  <c r="H23" i="5"/>
  <c r="G23" i="5"/>
  <c r="F23" i="5"/>
  <c r="E23" i="5"/>
  <c r="D23" i="5"/>
  <c r="C23" i="5"/>
  <c r="S22" i="5"/>
  <c r="R22" i="5"/>
  <c r="Q22" i="5"/>
  <c r="P22" i="5"/>
  <c r="O22" i="5"/>
  <c r="N22" i="5"/>
  <c r="M22" i="5"/>
  <c r="I22" i="5"/>
  <c r="H22" i="5"/>
  <c r="G22" i="5"/>
  <c r="F22" i="5"/>
  <c r="E22" i="5"/>
  <c r="D22" i="5"/>
  <c r="C22" i="5"/>
  <c r="D17" i="5"/>
  <c r="D16" i="5"/>
  <c r="D15" i="5"/>
  <c r="D14" i="5"/>
  <c r="D13" i="5"/>
  <c r="D12" i="5"/>
  <c r="D11" i="5"/>
  <c r="N9" i="5"/>
  <c r="M9" i="5"/>
  <c r="L9" i="5"/>
  <c r="D9" i="5"/>
  <c r="T7" i="5"/>
  <c r="S7" i="5"/>
  <c r="R7" i="5"/>
  <c r="Q7" i="5"/>
  <c r="P7" i="5"/>
  <c r="O7" i="5"/>
  <c r="N7" i="5"/>
  <c r="M7" i="5"/>
  <c r="L7" i="5"/>
  <c r="D7" i="5"/>
  <c r="H5" i="5"/>
  <c r="D5" i="5"/>
  <c r="I32" i="6"/>
  <c r="I31" i="6"/>
  <c r="F27" i="6"/>
  <c r="C27" i="6"/>
  <c r="B27" i="6"/>
  <c r="F26" i="6"/>
  <c r="C26" i="6"/>
  <c r="B26" i="6"/>
  <c r="F25" i="6"/>
  <c r="C25" i="6"/>
  <c r="B25" i="6"/>
  <c r="F24" i="6"/>
  <c r="C24" i="6"/>
  <c r="B24" i="6"/>
  <c r="F23" i="6"/>
  <c r="C23" i="6"/>
  <c r="B23" i="6"/>
  <c r="F22" i="6"/>
  <c r="C22" i="6"/>
  <c r="B22" i="6"/>
  <c r="F21" i="6"/>
  <c r="C21" i="6"/>
  <c r="B21" i="6"/>
  <c r="F20" i="6"/>
  <c r="C20" i="6"/>
  <c r="B20" i="6"/>
  <c r="F19" i="6"/>
  <c r="C19" i="6"/>
  <c r="B19" i="6"/>
  <c r="C16" i="6"/>
  <c r="H10" i="6"/>
  <c r="H9" i="6"/>
  <c r="H8" i="6"/>
  <c r="K6" i="6"/>
  <c r="I6" i="6"/>
  <c r="S77" i="1"/>
  <c r="R77" i="1"/>
  <c r="Q77" i="1"/>
  <c r="P77" i="1"/>
  <c r="O77" i="1"/>
  <c r="N77" i="1"/>
  <c r="M77" i="1"/>
  <c r="S76" i="1"/>
  <c r="R76" i="1"/>
  <c r="Q76" i="1"/>
  <c r="P76" i="1"/>
  <c r="O76" i="1"/>
  <c r="N76" i="1"/>
  <c r="M76" i="1"/>
  <c r="S75" i="1"/>
  <c r="R75" i="1"/>
  <c r="Q75" i="1"/>
  <c r="P75" i="1"/>
  <c r="O75" i="1"/>
  <c r="N75" i="1"/>
  <c r="M75" i="1"/>
  <c r="S74" i="1"/>
  <c r="R74" i="1"/>
  <c r="Q74" i="1"/>
  <c r="P74" i="1"/>
  <c r="O74" i="1"/>
  <c r="N74" i="1"/>
  <c r="M74" i="1"/>
  <c r="S73" i="1"/>
  <c r="R73" i="1"/>
  <c r="Q73" i="1"/>
  <c r="P73" i="1"/>
  <c r="O73" i="1"/>
  <c r="N73" i="1"/>
  <c r="M73" i="1"/>
  <c r="S72" i="1"/>
  <c r="R72" i="1"/>
  <c r="Q72" i="1"/>
  <c r="P72" i="1"/>
  <c r="O72" i="1"/>
  <c r="N72" i="1"/>
  <c r="M72" i="1"/>
  <c r="S71" i="1"/>
  <c r="R71" i="1"/>
  <c r="Q71" i="1"/>
  <c r="P71" i="1"/>
  <c r="O71" i="1"/>
  <c r="N71" i="1"/>
  <c r="M71" i="1"/>
  <c r="S70" i="1"/>
  <c r="R70" i="1"/>
  <c r="Q70" i="1"/>
  <c r="P70" i="1"/>
  <c r="O70" i="1"/>
  <c r="N70" i="1"/>
  <c r="M70" i="1"/>
  <c r="S69" i="1"/>
  <c r="R69" i="1"/>
  <c r="Q69" i="1"/>
  <c r="P69" i="1"/>
  <c r="O69" i="1"/>
  <c r="N69" i="1"/>
  <c r="M69" i="1"/>
  <c r="S68" i="1"/>
  <c r="R68" i="1"/>
  <c r="Q68" i="1"/>
  <c r="P68" i="1"/>
  <c r="O68" i="1"/>
  <c r="N68" i="1"/>
  <c r="M68" i="1"/>
  <c r="S67" i="1"/>
  <c r="R67" i="1"/>
  <c r="Q67" i="1"/>
  <c r="P67" i="1"/>
  <c r="O67" i="1"/>
  <c r="N67" i="1"/>
  <c r="M67" i="1"/>
  <c r="S66" i="1"/>
  <c r="R66" i="1"/>
  <c r="Q66" i="1"/>
  <c r="P66" i="1"/>
  <c r="O66" i="1"/>
  <c r="N66" i="1"/>
  <c r="M66" i="1"/>
  <c r="S65" i="1"/>
  <c r="R65" i="1"/>
  <c r="Q65" i="1"/>
  <c r="P65" i="1"/>
  <c r="O65" i="1"/>
  <c r="N65" i="1"/>
  <c r="M65" i="1"/>
  <c r="S64" i="1"/>
  <c r="R64" i="1"/>
  <c r="Q64" i="1"/>
  <c r="P64" i="1"/>
  <c r="O64" i="1"/>
  <c r="N64" i="1"/>
  <c r="M64" i="1"/>
  <c r="S63" i="1"/>
  <c r="R63" i="1"/>
  <c r="Q63" i="1"/>
  <c r="P63" i="1"/>
  <c r="O63" i="1"/>
  <c r="N63" i="1"/>
  <c r="M63" i="1"/>
  <c r="S62" i="1"/>
  <c r="R62" i="1"/>
  <c r="Q62" i="1"/>
  <c r="P62" i="1"/>
  <c r="O62" i="1"/>
  <c r="N62" i="1"/>
  <c r="M62" i="1"/>
  <c r="S61" i="1"/>
  <c r="R61" i="1"/>
  <c r="Q61" i="1"/>
  <c r="P61" i="1"/>
  <c r="O61" i="1"/>
  <c r="N61" i="1"/>
  <c r="M61" i="1"/>
  <c r="S60" i="1"/>
  <c r="R60" i="1"/>
  <c r="Q60" i="1"/>
  <c r="P60" i="1"/>
  <c r="O60" i="1"/>
  <c r="N60" i="1"/>
  <c r="M60" i="1"/>
  <c r="S59" i="1"/>
  <c r="R59" i="1"/>
  <c r="Q59" i="1"/>
  <c r="P59" i="1"/>
  <c r="O59" i="1"/>
  <c r="N59" i="1"/>
  <c r="M59" i="1"/>
  <c r="S58" i="1"/>
  <c r="R58" i="1"/>
  <c r="Q58" i="1"/>
  <c r="P58" i="1"/>
  <c r="O58" i="1"/>
  <c r="N58" i="1"/>
  <c r="M58" i="1"/>
  <c r="S57" i="1"/>
  <c r="R57" i="1"/>
  <c r="Q57" i="1"/>
  <c r="P57" i="1"/>
  <c r="O57" i="1"/>
  <c r="N57" i="1"/>
  <c r="M57" i="1"/>
  <c r="S56" i="1"/>
  <c r="R56" i="1"/>
  <c r="Q56" i="1"/>
  <c r="P56" i="1"/>
  <c r="O56" i="1"/>
  <c r="N56" i="1"/>
  <c r="M56" i="1"/>
  <c r="S55" i="1"/>
  <c r="R55" i="1"/>
  <c r="Q55" i="1"/>
  <c r="P55" i="1"/>
  <c r="O55" i="1"/>
  <c r="N55" i="1"/>
  <c r="M55" i="1"/>
  <c r="S54" i="1"/>
  <c r="R54" i="1"/>
  <c r="Q54" i="1"/>
  <c r="P54" i="1"/>
  <c r="O54" i="1"/>
  <c r="N54" i="1"/>
  <c r="M54" i="1"/>
  <c r="S53" i="1"/>
  <c r="R53" i="1"/>
  <c r="Q53" i="1"/>
  <c r="P53" i="1"/>
  <c r="O53" i="1"/>
  <c r="N53" i="1"/>
  <c r="M53" i="1"/>
  <c r="S52" i="1"/>
  <c r="R52" i="1"/>
  <c r="Q52" i="1"/>
  <c r="P52" i="1"/>
  <c r="O52" i="1"/>
  <c r="N52" i="1"/>
  <c r="M52" i="1"/>
  <c r="S51" i="1"/>
  <c r="R51" i="1"/>
  <c r="Q51" i="1"/>
  <c r="P51" i="1"/>
  <c r="O51" i="1"/>
  <c r="N51" i="1"/>
  <c r="M51" i="1"/>
  <c r="S50" i="1"/>
  <c r="R50" i="1"/>
  <c r="Q50" i="1"/>
  <c r="P50" i="1"/>
  <c r="O50" i="1"/>
  <c r="N50" i="1"/>
  <c r="M50" i="1"/>
  <c r="S49" i="1"/>
  <c r="R49" i="1"/>
  <c r="Q49" i="1"/>
  <c r="P49" i="1"/>
  <c r="O49" i="1"/>
  <c r="N49" i="1"/>
  <c r="M49" i="1"/>
  <c r="S48" i="1"/>
  <c r="R48" i="1"/>
  <c r="Q48" i="1"/>
  <c r="P48" i="1"/>
  <c r="O48" i="1"/>
  <c r="N48" i="1"/>
  <c r="M48" i="1"/>
  <c r="S47" i="1"/>
  <c r="R47" i="1"/>
  <c r="Q47" i="1"/>
  <c r="P47" i="1"/>
  <c r="O47" i="1"/>
  <c r="N47" i="1"/>
  <c r="M47" i="1"/>
  <c r="S46" i="1"/>
  <c r="R46" i="1"/>
  <c r="Q46" i="1"/>
  <c r="P46" i="1"/>
  <c r="O46" i="1"/>
  <c r="N46" i="1"/>
  <c r="M46" i="1"/>
  <c r="S45" i="1"/>
  <c r="R45" i="1"/>
  <c r="Q45" i="1"/>
  <c r="P45" i="1"/>
  <c r="O45" i="1"/>
  <c r="N45" i="1"/>
  <c r="M45" i="1"/>
  <c r="S44" i="1"/>
  <c r="R44" i="1"/>
  <c r="Q44" i="1"/>
  <c r="P44" i="1"/>
  <c r="O44" i="1"/>
  <c r="N44" i="1"/>
  <c r="M44" i="1"/>
  <c r="S43" i="1"/>
  <c r="R43" i="1"/>
  <c r="Q43" i="1"/>
  <c r="P43" i="1"/>
  <c r="O43" i="1"/>
  <c r="N43" i="1"/>
  <c r="M43" i="1"/>
  <c r="S42" i="1"/>
  <c r="R42" i="1"/>
  <c r="Q42" i="1"/>
  <c r="P42" i="1"/>
  <c r="O42" i="1"/>
  <c r="N42" i="1"/>
  <c r="M42" i="1"/>
  <c r="S41" i="1"/>
  <c r="R41" i="1"/>
  <c r="Q41" i="1"/>
  <c r="P41" i="1"/>
  <c r="O41" i="1"/>
  <c r="N41" i="1"/>
  <c r="M41" i="1"/>
  <c r="S40" i="1"/>
  <c r="R40" i="1"/>
  <c r="Q40" i="1"/>
  <c r="P40" i="1"/>
  <c r="O40" i="1"/>
  <c r="N40" i="1"/>
  <c r="M40" i="1"/>
  <c r="S39" i="1"/>
  <c r="R39" i="1"/>
  <c r="Q39" i="1"/>
  <c r="P39" i="1"/>
  <c r="O39" i="1"/>
  <c r="N39" i="1"/>
  <c r="M39" i="1"/>
  <c r="S38" i="1"/>
  <c r="R38" i="1"/>
  <c r="Q38" i="1"/>
  <c r="P38" i="1"/>
  <c r="O38" i="1"/>
  <c r="N38" i="1"/>
  <c r="M38" i="1"/>
  <c r="S37" i="1"/>
  <c r="R37" i="1"/>
  <c r="Q37" i="1"/>
  <c r="P37" i="1"/>
  <c r="O37" i="1"/>
  <c r="N37" i="1"/>
  <c r="M37" i="1"/>
  <c r="S36" i="1"/>
  <c r="R36" i="1"/>
  <c r="Q36" i="1"/>
  <c r="P36" i="1"/>
  <c r="O36" i="1"/>
  <c r="N36" i="1"/>
  <c r="M36" i="1"/>
  <c r="S35" i="1"/>
  <c r="R35" i="1"/>
  <c r="Q35" i="1"/>
  <c r="P35" i="1"/>
  <c r="O35" i="1"/>
  <c r="N35" i="1"/>
  <c r="M35" i="1"/>
  <c r="S34" i="1"/>
  <c r="R34" i="1"/>
  <c r="Q34" i="1"/>
  <c r="P34" i="1"/>
  <c r="O34" i="1"/>
  <c r="N34" i="1"/>
  <c r="M34" i="1"/>
  <c r="S33" i="1"/>
  <c r="R33" i="1"/>
  <c r="Q33" i="1"/>
  <c r="P33" i="1"/>
  <c r="O33" i="1"/>
  <c r="N33" i="1"/>
  <c r="M33" i="1"/>
  <c r="S32" i="1"/>
  <c r="R32" i="1"/>
  <c r="Q32" i="1"/>
  <c r="P32" i="1"/>
  <c r="O32" i="1"/>
  <c r="N32" i="1"/>
  <c r="M32" i="1"/>
  <c r="S31" i="1"/>
  <c r="R31" i="1"/>
  <c r="Q31" i="1"/>
  <c r="P31" i="1"/>
  <c r="O31" i="1"/>
  <c r="N31" i="1"/>
  <c r="M31" i="1"/>
  <c r="S30" i="1"/>
  <c r="R30" i="1"/>
  <c r="Q30" i="1"/>
  <c r="P30" i="1"/>
  <c r="O30" i="1"/>
  <c r="N30" i="1"/>
  <c r="M30" i="1"/>
  <c r="S29" i="1"/>
  <c r="R29" i="1"/>
  <c r="Q29" i="1"/>
  <c r="P29" i="1"/>
  <c r="O29" i="1"/>
  <c r="N29" i="1"/>
  <c r="M29" i="1"/>
  <c r="S28" i="1"/>
  <c r="R28" i="1"/>
  <c r="Q28" i="1"/>
  <c r="P28" i="1"/>
  <c r="O28" i="1"/>
  <c r="N28" i="1"/>
  <c r="M28" i="1"/>
  <c r="C25" i="1"/>
  <c r="D20" i="1"/>
  <c r="D19" i="1"/>
  <c r="D18" i="1"/>
  <c r="D17" i="1"/>
  <c r="D16" i="1"/>
  <c r="D15" i="1"/>
  <c r="D14" i="1"/>
  <c r="D13" i="1"/>
  <c r="D12" i="1"/>
  <c r="D11" i="1"/>
  <c r="D10"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宮城島　海</author>
  </authors>
  <commentList>
    <comment ref="C4" authorId="0" shapeId="0" xr:uid="{00000000-0006-0000-0100-000005000000}">
      <text>
        <r>
          <rPr>
            <sz val="11"/>
            <rFont val="游ゴシック"/>
            <family val="3"/>
            <charset val="128"/>
          </rPr>
          <t>団体として登山する場合、団体名を記載して下さい。
＜団体名の記載が必要な事例＞
・学校
・ツアー登山
・地域のクラブチーム
・会社の親睦会　　　等</t>
        </r>
      </text>
    </comment>
    <comment ref="C21" authorId="0" shapeId="0" xr:uid="{00000000-0006-0000-0100-000004000000}">
      <text>
        <r>
          <rPr>
            <sz val="11"/>
            <rFont val="游ゴシック"/>
            <family val="3"/>
            <charset val="128"/>
          </rPr>
          <t xml:space="preserve">任意回答の質問となりますので回答しない場合は空欄にして下さい。
</t>
        </r>
      </text>
    </comment>
    <comment ref="E26" authorId="0" shapeId="0" xr:uid="{00000000-0006-0000-0100-000001000000}">
      <text>
        <r>
          <rPr>
            <sz val="11"/>
            <rFont val="游ゴシック"/>
            <family val="3"/>
            <charset val="128"/>
          </rPr>
          <t>・10歳以下の方は「10」と回答して下さい。
・70歳以上の方は「70」と回答して下さい。
・11歳～69歳の方はその方のご年齢を入力して下さい
・回答しない場合は「0」と回答して下さい。</t>
        </r>
      </text>
    </comment>
    <comment ref="F26" authorId="0" shapeId="0" xr:uid="{00000000-0006-0000-0100-000009000000}">
      <text>
        <r>
          <rPr>
            <sz val="11"/>
            <rFont val="游ゴシック"/>
            <family val="3"/>
            <charset val="128"/>
          </rPr>
          <t xml:space="preserve">不明な場合、「回答しない」を選択して下さい。
</t>
        </r>
      </text>
    </comment>
    <comment ref="G26" authorId="0" shapeId="0" xr:uid="{00000000-0006-0000-0100-000006000000}">
      <text>
        <r>
          <rPr>
            <sz val="11"/>
            <rFont val="游ゴシック"/>
            <family val="3"/>
            <charset val="128"/>
          </rPr>
          <t>不明な場合、「回答しない」を選択して下さい。</t>
        </r>
      </text>
    </comment>
    <comment ref="H26" authorId="0" shapeId="0" xr:uid="{00000000-0006-0000-0100-000007000000}">
      <text>
        <r>
          <rPr>
            <sz val="11"/>
            <rFont val="游ゴシック"/>
            <family val="3"/>
            <charset val="128"/>
          </rPr>
          <t>不明な場合、「回答しない」を選択して下さい。</t>
        </r>
      </text>
    </comment>
    <comment ref="I26" authorId="0" shapeId="0" xr:uid="{00000000-0006-0000-0100-000008000000}">
      <text>
        <r>
          <rPr>
            <sz val="11"/>
            <rFont val="游ゴシック"/>
            <family val="3"/>
            <charset val="128"/>
          </rPr>
          <t xml:space="preserve">不明な場合、「回答しない」を選択して下さい。
</t>
        </r>
      </text>
    </comment>
    <comment ref="J26" authorId="0" shapeId="0" xr:uid="{00000000-0006-0000-0100-000002000000}">
      <text>
        <r>
          <rPr>
            <sz val="11"/>
            <rFont val="游ゴシック"/>
            <family val="3"/>
            <charset val="128"/>
          </rPr>
          <t xml:space="preserve">不明な場合、「回答しない」を選択して下さい。
</t>
        </r>
      </text>
    </comment>
    <comment ref="K26" authorId="0" shapeId="0" xr:uid="{00000000-0006-0000-0100-000003000000}">
      <text>
        <r>
          <rPr>
            <sz val="11"/>
            <rFont val="游ゴシック"/>
            <family val="3"/>
            <charset val="128"/>
          </rPr>
          <t xml:space="preserve">不明な場合、「回答しない」を選択して下さい。
</t>
        </r>
      </text>
    </comment>
  </commentList>
</comments>
</file>

<file path=xl/sharedStrings.xml><?xml version="1.0" encoding="utf-8"?>
<sst xmlns="http://schemas.openxmlformats.org/spreadsheetml/2006/main" count="1093" uniqueCount="333">
  <si>
    <t>宝永山周辺</t>
    <rPh sb="0" eb="2">
      <t>ほうえい</t>
    </rPh>
    <rPh sb="2" eb="3">
      <t>やま</t>
    </rPh>
    <rPh sb="3" eb="5">
      <t>しゅうへん</t>
    </rPh>
    <phoneticPr fontId="1" type="Hiragana"/>
  </si>
  <si>
    <t>愛媛県</t>
  </si>
  <si>
    <t>宿泊予約を証明する書類</t>
  </si>
  <si>
    <t xml:space="preserve"> </t>
  </si>
  <si>
    <t>和歌山県</t>
  </si>
  <si>
    <t>登山口の選択理由</t>
    <rPh sb="0" eb="3">
      <t>とざんぐち</t>
    </rPh>
    <rPh sb="4" eb="6">
      <t>せんたく</t>
    </rPh>
    <rPh sb="6" eb="8">
      <t>りゆう</t>
    </rPh>
    <phoneticPr fontId="1" type="Hiragana"/>
  </si>
  <si>
    <t>21時～24時</t>
    <rPh sb="2" eb="3">
      <t>じ</t>
    </rPh>
    <rPh sb="6" eb="7">
      <t>じ</t>
    </rPh>
    <phoneticPr fontId="1" type="Hiragana"/>
  </si>
  <si>
    <t>　　　　https://www.youtube.com/watch?v=rJjq2a4HmXQ</t>
  </si>
  <si>
    <t>　　　　対象となるガイド等の詳細は静岡県ホームページを確認してください。</t>
  </si>
  <si>
    <t>以降はアルファベット順</t>
    <rPh sb="0" eb="2">
      <t>いこう</t>
    </rPh>
    <rPh sb="10" eb="11">
      <t>じゅん</t>
    </rPh>
    <phoneticPr fontId="1" type="Hiragana"/>
  </si>
  <si>
    <t>入山予定の月</t>
    <rPh sb="2" eb="4">
      <t>よてい</t>
    </rPh>
    <rPh sb="5" eb="6">
      <t>つき</t>
    </rPh>
    <phoneticPr fontId="1" type="Hiragana"/>
  </si>
  <si>
    <t>団体単位で入力する場合は記入して下さい</t>
    <rPh sb="0" eb="2">
      <t>だんたい</t>
    </rPh>
    <rPh sb="2" eb="4">
      <t>たんい</t>
    </rPh>
    <rPh sb="5" eb="7">
      <t>にゅうりょく</t>
    </rPh>
    <rPh sb="9" eb="11">
      <t>ばあい</t>
    </rPh>
    <rPh sb="12" eb="14">
      <t>きにゅう</t>
    </rPh>
    <rPh sb="16" eb="17">
      <t>くだ</t>
    </rPh>
    <phoneticPr fontId="1" type="Hiragana"/>
  </si>
  <si>
    <t>見晴館（須走本七合目）</t>
    <rPh sb="4" eb="6">
      <t>すばしり</t>
    </rPh>
    <phoneticPr fontId="1" type="Hiragana"/>
  </si>
  <si>
    <t>入山予定の時間</t>
    <rPh sb="2" eb="4">
      <t>よてい</t>
    </rPh>
    <phoneticPr fontId="1" type="Hiragana"/>
  </si>
  <si>
    <t>イギリス</t>
  </si>
  <si>
    <t>友人・知人・職場の同僚</t>
  </si>
  <si>
    <t>目的地</t>
    <rPh sb="0" eb="3">
      <t>もくてきち</t>
    </rPh>
    <phoneticPr fontId="1" type="Hiragana"/>
  </si>
  <si>
    <t>登山口までの交通手段</t>
    <rPh sb="0" eb="3">
      <t>とざんぐち</t>
    </rPh>
    <rPh sb="6" eb="8">
      <t>こうつう</t>
    </rPh>
    <rPh sb="8" eb="10">
      <t>しゅだん</t>
    </rPh>
    <phoneticPr fontId="1" type="Hiragana"/>
  </si>
  <si>
    <t>登山情報</t>
    <rPh sb="0" eb="2">
      <t>とざん</t>
    </rPh>
    <rPh sb="2" eb="4">
      <t>じょうほう</t>
    </rPh>
    <phoneticPr fontId="1" type="Hiragana"/>
  </si>
  <si>
    <t>□</t>
  </si>
  <si>
    <t>静岡県</t>
  </si>
  <si>
    <t>-</t>
  </si>
  <si>
    <t>登山ルート</t>
    <rPh sb="0" eb="2">
      <t>とざん</t>
    </rPh>
    <phoneticPr fontId="1" type="Hiragana"/>
  </si>
  <si>
    <t>レンタカー</t>
  </si>
  <si>
    <t>山小屋宿泊の有無</t>
    <rPh sb="0" eb="3">
      <t>やまごや</t>
    </rPh>
    <rPh sb="3" eb="5">
      <t>しゅくはく</t>
    </rPh>
    <rPh sb="6" eb="8">
      <t>うむ</t>
    </rPh>
    <phoneticPr fontId="1" type="Hiragana"/>
  </si>
  <si>
    <t>居住
都道府県</t>
    <rPh sb="3" eb="7">
      <t>とどうふけん</t>
    </rPh>
    <phoneticPr fontId="1" type="Hiragana"/>
  </si>
  <si>
    <t>スタッフ欄</t>
    <rPh sb="4" eb="5">
      <t>ラン</t>
    </rPh>
    <phoneticPr fontId="1"/>
  </si>
  <si>
    <t>居住国</t>
  </si>
  <si>
    <t>９、同行者</t>
    <rPh sb="2" eb="5">
      <t>どうこうしゃ</t>
    </rPh>
    <phoneticPr fontId="1" type="Hiragana"/>
  </si>
  <si>
    <t>月</t>
    <rPh sb="0" eb="1">
      <t>つき</t>
    </rPh>
    <phoneticPr fontId="1" type="Hiragana"/>
  </si>
  <si>
    <t>青色のシート</t>
    <rPh sb="0" eb="2">
      <t>あおいろ</t>
    </rPh>
    <phoneticPr fontId="1" type="Hiragana"/>
  </si>
  <si>
    <t>吉田ルート</t>
  </si>
  <si>
    <t>その他</t>
    <rPh sb="2" eb="3">
      <t>た</t>
    </rPh>
    <phoneticPr fontId="1" type="Hiragana"/>
  </si>
  <si>
    <t>区分</t>
    <rPh sb="0" eb="2">
      <t>クブン</t>
    </rPh>
    <phoneticPr fontId="1"/>
  </si>
  <si>
    <t>下山ルート</t>
    <rPh sb="0" eb="2">
      <t>げざん</t>
    </rPh>
    <phoneticPr fontId="1" type="Hiragana"/>
  </si>
  <si>
    <t>入山する年月日時間</t>
  </si>
  <si>
    <t>ツアー参加の有無</t>
    <rPh sb="3" eb="5">
      <t>さんか</t>
    </rPh>
    <rPh sb="6" eb="8">
      <t>うむ</t>
    </rPh>
    <phoneticPr fontId="1" type="Hiragana"/>
  </si>
  <si>
    <t>回答番号</t>
    <rPh sb="0" eb="2">
      <t>かいとう</t>
    </rPh>
    <rPh sb="2" eb="4">
      <t>ばんごう</t>
    </rPh>
    <phoneticPr fontId="1" type="Hiragana"/>
  </si>
  <si>
    <t>山小屋名</t>
    <rPh sb="0" eb="3">
      <t>やまごや</t>
    </rPh>
    <rPh sb="3" eb="4">
      <t>めい</t>
    </rPh>
    <phoneticPr fontId="1" type="Hiragana"/>
  </si>
  <si>
    <t>三重県</t>
  </si>
  <si>
    <t>登山者情報</t>
    <rPh sb="0" eb="3">
      <t>とざんしゃ</t>
    </rPh>
    <rPh sb="3" eb="5">
      <t>じょうほう</t>
    </rPh>
    <phoneticPr fontId="1" type="Hiragana"/>
  </si>
  <si>
    <t>No.</t>
  </si>
  <si>
    <t>吉野屋（須走砂払い五合目）</t>
    <rPh sb="4" eb="6">
      <t>すばしり</t>
    </rPh>
    <phoneticPr fontId="1" type="Hiragana"/>
  </si>
  <si>
    <t>長崎県</t>
  </si>
  <si>
    <t>登山者名簿</t>
    <rPh sb="0" eb="3">
      <t>とざんしゃ</t>
    </rPh>
    <rPh sb="3" eb="5">
      <t>めいぼ</t>
    </rPh>
    <phoneticPr fontId="1" type="Hiragana"/>
  </si>
  <si>
    <t>年齢</t>
  </si>
  <si>
    <t>入山料免除の対象となる方は、県から発行された通知書を提示してください。
（別途、事前申請が必要です）</t>
  </si>
  <si>
    <t>山形県</t>
  </si>
  <si>
    <t>性別</t>
  </si>
  <si>
    <t>不参加</t>
    <rPh sb="0" eb="3">
      <t>ふさんか</t>
    </rPh>
    <phoneticPr fontId="1" type="Hiragana"/>
  </si>
  <si>
    <t>シャトルバス</t>
  </si>
  <si>
    <t>国籍</t>
  </si>
  <si>
    <t>登山回数</t>
  </si>
  <si>
    <t>普段の
運動習慣</t>
    <rPh sb="4" eb="6">
      <t>うんどう</t>
    </rPh>
    <rPh sb="6" eb="8">
      <t>しゅうかん</t>
    </rPh>
    <phoneticPr fontId="1" type="Hiragana"/>
  </si>
  <si>
    <t>富士宮ルート</t>
    <rPh sb="0" eb="3">
      <t>ふじのみや</t>
    </rPh>
    <phoneticPr fontId="1" type="Hiragana"/>
  </si>
  <si>
    <t>御殿場ルート</t>
    <rPh sb="0" eb="3">
      <t>ごてんば</t>
    </rPh>
    <phoneticPr fontId="1" type="Hiragana"/>
  </si>
  <si>
    <t>須走ルート</t>
    <rPh sb="0" eb="2">
      <t>すばしり</t>
    </rPh>
    <phoneticPr fontId="1" type="Hiragana"/>
  </si>
  <si>
    <t>同行者</t>
    <rPh sb="0" eb="3">
      <t>どうこうしゃ</t>
    </rPh>
    <phoneticPr fontId="1" type="Hiragana"/>
  </si>
  <si>
    <t>福島県</t>
  </si>
  <si>
    <t>9時～12時</t>
  </si>
  <si>
    <t>鎌岩館（吉田七合目）</t>
    <rPh sb="4" eb="6">
      <t>よしだ</t>
    </rPh>
    <phoneticPr fontId="1" type="Hiragana"/>
  </si>
  <si>
    <t>山頂</t>
    <rPh sb="0" eb="2">
      <t>さんちょう</t>
    </rPh>
    <phoneticPr fontId="1" type="Hiragana"/>
  </si>
  <si>
    <t>回答</t>
    <rPh sb="0" eb="2">
      <t>かいとう</t>
    </rPh>
    <phoneticPr fontId="1" type="Hiragana"/>
  </si>
  <si>
    <t>その他</t>
  </si>
  <si>
    <t>青森県</t>
  </si>
  <si>
    <t>6時～9時</t>
  </si>
  <si>
    <t>大陽館（須走七合目）</t>
    <rPh sb="4" eb="6">
      <t>すばしり</t>
    </rPh>
    <phoneticPr fontId="1" type="Hiragana"/>
  </si>
  <si>
    <t>入山予定の日</t>
    <rPh sb="2" eb="4">
      <t>よてい</t>
    </rPh>
    <rPh sb="5" eb="6">
      <t>ひ</t>
    </rPh>
    <phoneticPr fontId="1" type="Hiragana"/>
  </si>
  <si>
    <t>山口県</t>
  </si>
  <si>
    <t>　　　【英語（繁体語・韓国語字幕）】</t>
  </si>
  <si>
    <t>江戸屋（須走八合目）</t>
    <rPh sb="4" eb="6">
      <t>すばしり</t>
    </rPh>
    <phoneticPr fontId="1" type="Hiragana"/>
  </si>
  <si>
    <t>要入力</t>
    <rPh sb="0" eb="1">
      <t>よう</t>
    </rPh>
    <rPh sb="1" eb="3">
      <t>にゅうりょく</t>
    </rPh>
    <phoneticPr fontId="1" type="Hiragana"/>
  </si>
  <si>
    <t>（集団で入山する場合は、その代表者を記載してください）</t>
  </si>
  <si>
    <t>3時～6時</t>
  </si>
  <si>
    <t>有</t>
    <rPh sb="0" eb="1">
      <t>あり</t>
    </rPh>
    <phoneticPr fontId="1" type="Hiragana"/>
  </si>
  <si>
    <t>無</t>
    <rPh sb="0" eb="1">
      <t>な</t>
    </rPh>
    <phoneticPr fontId="1" type="Hiragana"/>
  </si>
  <si>
    <t>熊本県</t>
  </si>
  <si>
    <t>一人・単独</t>
  </si>
  <si>
    <t>夫婦・パートナー</t>
  </si>
  <si>
    <t>　　　＜印刷される書類＞</t>
    <rPh sb="4" eb="6">
      <t>いんさつ</t>
    </rPh>
    <rPh sb="9" eb="11">
      <t>しょるい</t>
    </rPh>
    <phoneticPr fontId="1" type="Hiragana"/>
  </si>
  <si>
    <t>該当する場合のみ</t>
  </si>
  <si>
    <t>家族・親族</t>
  </si>
  <si>
    <t>観光バス</t>
  </si>
  <si>
    <t>路線バス</t>
  </si>
  <si>
    <t>教育登山減免</t>
    <rPh sb="0" eb="2">
      <t>きょういく</t>
    </rPh>
    <rPh sb="2" eb="4">
      <t>とざん</t>
    </rPh>
    <rPh sb="4" eb="6">
      <t>げんめん</t>
    </rPh>
    <phoneticPr fontId="1" type="Hiragana"/>
  </si>
  <si>
    <t>自家用車</t>
  </si>
  <si>
    <t>（登山者情報入力表）</t>
  </si>
  <si>
    <t>佐賀県</t>
  </si>
  <si>
    <t>タクシー</t>
  </si>
  <si>
    <t>自転車</t>
  </si>
  <si>
    <t>胸突山荘（富士宮九合五勺）</t>
    <rPh sb="5" eb="8">
      <t>ふじのみや</t>
    </rPh>
    <phoneticPr fontId="1" type="Hiragana"/>
  </si>
  <si>
    <t>茨城県</t>
  </si>
  <si>
    <t>徒歩</t>
  </si>
  <si>
    <t>富士山　花子</t>
    <rPh sb="0" eb="3">
      <t>ふじさん</t>
    </rPh>
    <rPh sb="4" eb="6">
      <t>はなこ</t>
    </rPh>
    <phoneticPr fontId="1" type="Hiragana"/>
  </si>
  <si>
    <t>池田館（富士宮八合目）</t>
    <rPh sb="4" eb="7">
      <t>ふじのみや</t>
    </rPh>
    <phoneticPr fontId="1" type="Hiragana"/>
  </si>
  <si>
    <t>0時～3時</t>
  </si>
  <si>
    <t>日</t>
    <rPh sb="0" eb="1">
      <t>ヒ</t>
    </rPh>
    <phoneticPr fontId="1"/>
  </si>
  <si>
    <t>佐藤小屋（吉田五合目）</t>
    <rPh sb="5" eb="7">
      <t>よしだ</t>
    </rPh>
    <phoneticPr fontId="1" type="Hiragana"/>
  </si>
  <si>
    <t>読取り用</t>
    <rPh sb="0" eb="2">
      <t>ヨミト</t>
    </rPh>
    <rPh sb="3" eb="4">
      <t>ヨウ</t>
    </rPh>
    <phoneticPr fontId="1"/>
  </si>
  <si>
    <t>時間帯</t>
    <rPh sb="0" eb="3">
      <t>ジカンタイ</t>
    </rPh>
    <phoneticPr fontId="1"/>
  </si>
  <si>
    <t>群馬県</t>
  </si>
  <si>
    <t>大石茶屋（御殿場新五合目）</t>
    <rPh sb="5" eb="8">
      <t>ごてんば</t>
    </rPh>
    <phoneticPr fontId="1" type="Hiragana"/>
  </si>
  <si>
    <t>頂上富士館（頂上）</t>
  </si>
  <si>
    <t>鳥取県</t>
  </si>
  <si>
    <t>蓬莱館（吉田八合目）</t>
  </si>
  <si>
    <t>長田山荘（須走六合目）</t>
    <rPh sb="5" eb="7">
      <t>すばしり</t>
    </rPh>
    <phoneticPr fontId="1" type="Hiragana"/>
  </si>
  <si>
    <t>扇屋（頂上）</t>
  </si>
  <si>
    <t>山口屋（頂上）</t>
  </si>
  <si>
    <t>七合目トモエ館（吉田七合目）</t>
    <rPh sb="8" eb="10">
      <t>よしだ</t>
    </rPh>
    <phoneticPr fontId="1" type="Hiragana"/>
  </si>
  <si>
    <t>胸突江戸屋（須走本八合目）</t>
    <rPh sb="6" eb="8">
      <t>すばしり</t>
    </rPh>
    <phoneticPr fontId="1" type="Hiragana"/>
  </si>
  <si>
    <t>宿泊予約なし</t>
  </si>
  <si>
    <t>瀬戸館（須走本六合目）</t>
    <rPh sb="4" eb="6">
      <t>すばしり</t>
    </rPh>
    <phoneticPr fontId="1" type="Hiragana"/>
  </si>
  <si>
    <t>6位～21位まで国名</t>
    <rPh sb="1" eb="2">
      <t>い</t>
    </rPh>
    <rPh sb="5" eb="6">
      <t>い</t>
    </rPh>
    <rPh sb="8" eb="10">
      <t>こくめい</t>
    </rPh>
    <phoneticPr fontId="1" type="Hiragana"/>
  </si>
  <si>
    <t>雲海荘（富士宮六合目）</t>
    <rPh sb="4" eb="7">
      <t>ふじのみや</t>
    </rPh>
    <phoneticPr fontId="1" type="Hiragana"/>
  </si>
  <si>
    <t>宝永山荘（富士宮六合目）</t>
    <rPh sb="5" eb="8">
      <t>ふじのみや</t>
    </rPh>
    <phoneticPr fontId="1" type="Hiragana"/>
  </si>
  <si>
    <t>誓約事項１に対する同意</t>
    <rPh sb="0" eb="2">
      <t>せいやく</t>
    </rPh>
    <rPh sb="2" eb="4">
      <t>じこう</t>
    </rPh>
    <rPh sb="6" eb="7">
      <t>たい</t>
    </rPh>
    <rPh sb="9" eb="11">
      <t>どうい</t>
    </rPh>
    <phoneticPr fontId="1" type="Hiragana"/>
  </si>
  <si>
    <t>御来光山荘（富士宮新七合目）</t>
    <rPh sb="6" eb="9">
      <t>ふじのみや</t>
    </rPh>
    <phoneticPr fontId="1" type="Hiragana"/>
  </si>
  <si>
    <t>砂走館（御殿場七合五勺）</t>
    <rPh sb="4" eb="7">
      <t>ごてんば</t>
    </rPh>
    <phoneticPr fontId="1" type="Hiragana"/>
  </si>
  <si>
    <t>山口山荘（富士宮元祖七合目）</t>
    <rPh sb="5" eb="8">
      <t>ふじのみや</t>
    </rPh>
    <phoneticPr fontId="1" type="Hiragana"/>
  </si>
  <si>
    <t>知事が指定する講習を修了したことが分かる書類</t>
  </si>
  <si>
    <t>提出物チェックリスト</t>
    <rPh sb="0" eb="2">
      <t>ていしゅつ</t>
    </rPh>
    <rPh sb="2" eb="3">
      <t>ぶつ</t>
    </rPh>
    <phoneticPr fontId="1" type="Hiragana"/>
  </si>
  <si>
    <t>半蔵坊（御殿場新六合目）</t>
    <rPh sb="4" eb="7">
      <t>ごてんば</t>
    </rPh>
    <phoneticPr fontId="1" type="Hiragana"/>
  </si>
  <si>
    <t>男性</t>
    <rPh sb="0" eb="2">
      <t>だんせい</t>
    </rPh>
    <phoneticPr fontId="1" type="Hiragana"/>
  </si>
  <si>
    <t>必須</t>
    <rPh sb="0" eb="2">
      <t>ヒッス</t>
    </rPh>
    <phoneticPr fontId="1"/>
  </si>
  <si>
    <t>わらじ館（御殿場七合目）</t>
    <rPh sb="5" eb="8">
      <t>ごてんば</t>
    </rPh>
    <phoneticPr fontId="1" type="Hiragana"/>
  </si>
  <si>
    <t>赤岩八号館（御殿場八合目）</t>
    <rPh sb="6" eb="9">
      <t>ごてんば</t>
    </rPh>
    <phoneticPr fontId="1" type="Hiragana"/>
  </si>
  <si>
    <t>山荘菊屋（須走五合目）</t>
    <rPh sb="5" eb="7">
      <t>すばしり</t>
    </rPh>
    <phoneticPr fontId="1" type="Hiragana"/>
  </si>
  <si>
    <t>東富士山荘（須走五合目）</t>
    <rPh sb="6" eb="8">
      <t>すばしり</t>
    </rPh>
    <phoneticPr fontId="1" type="Hiragana"/>
  </si>
  <si>
    <t>富士急雲上閣（吉田五合目）</t>
    <rPh sb="7" eb="9">
      <t>よしだ</t>
    </rPh>
    <phoneticPr fontId="1" type="Hiragana"/>
  </si>
  <si>
    <t>富士山みはらし（吉田五合目）</t>
    <rPh sb="8" eb="10">
      <t>よしだ</t>
    </rPh>
    <phoneticPr fontId="1" type="Hiragana"/>
  </si>
  <si>
    <t>里見平星観荘（吉田五合目）</t>
    <rPh sb="7" eb="9">
      <t>よしだ</t>
    </rPh>
    <phoneticPr fontId="1" type="Hiragana"/>
  </si>
  <si>
    <t>誓約事項１</t>
    <rPh sb="0" eb="2">
      <t>せいやく</t>
    </rPh>
    <rPh sb="2" eb="4">
      <t>じこう</t>
    </rPh>
    <phoneticPr fontId="1" type="Hiragana"/>
  </si>
  <si>
    <t>花小屋（吉田七合目）</t>
    <rPh sb="4" eb="6">
      <t>よしだ</t>
    </rPh>
    <phoneticPr fontId="1" type="Hiragana"/>
  </si>
  <si>
    <t>５、ツアー参加の有無</t>
    <rPh sb="5" eb="7">
      <t>さんか</t>
    </rPh>
    <rPh sb="8" eb="10">
      <t>うむ</t>
    </rPh>
    <phoneticPr fontId="1" type="Hiragana"/>
  </si>
  <si>
    <t>誓約事項</t>
    <rPh sb="0" eb="2">
      <t>せいやく</t>
    </rPh>
    <rPh sb="2" eb="4">
      <t>じこう</t>
    </rPh>
    <phoneticPr fontId="1" type="Hiragana"/>
  </si>
  <si>
    <t>登山者氏名</t>
    <rPh sb="0" eb="3">
      <t>とざんしゃ</t>
    </rPh>
    <rPh sb="3" eb="5">
      <t>しめい</t>
    </rPh>
    <phoneticPr fontId="1" type="Hiragana"/>
  </si>
  <si>
    <t>000-0000-0000</t>
  </si>
  <si>
    <t>長野県</t>
  </si>
  <si>
    <t>日の出館（吉田七合目）</t>
    <rPh sb="5" eb="7">
      <t>よしだ</t>
    </rPh>
    <phoneticPr fontId="1" type="Hiragana"/>
  </si>
  <si>
    <t>アメリカ</t>
  </si>
  <si>
    <t>富士一館（吉田七合目）</t>
    <rPh sb="5" eb="7">
      <t>よしだ</t>
    </rPh>
    <phoneticPr fontId="1" type="Hiragana"/>
  </si>
  <si>
    <t>鳥居荘（吉田七合目）</t>
    <rPh sb="4" eb="6">
      <t>よしだ</t>
    </rPh>
    <phoneticPr fontId="1" type="Hiragana"/>
  </si>
  <si>
    <t>東洋館（吉田七合目）</t>
    <rPh sb="4" eb="6">
      <t>よしだ</t>
    </rPh>
    <phoneticPr fontId="1" type="Hiragana"/>
  </si>
  <si>
    <t>富士山ホテル（吉田本八合目）</t>
    <rPh sb="7" eb="9">
      <t>よしだ</t>
    </rPh>
    <phoneticPr fontId="1" type="Hiragana"/>
  </si>
  <si>
    <t>アフリカ</t>
  </si>
  <si>
    <t>本八合目トモエ館（吉田本八合目）</t>
    <rPh sb="9" eb="11">
      <t>よしだ</t>
    </rPh>
    <phoneticPr fontId="1" type="Hiragana"/>
  </si>
  <si>
    <t>御来光館（吉田八合五勺）</t>
    <rPh sb="5" eb="7">
      <t>よしだ</t>
    </rPh>
    <phoneticPr fontId="1" type="Hiragana"/>
  </si>
  <si>
    <t>女性</t>
    <rPh sb="0" eb="2">
      <t>じょせい</t>
    </rPh>
    <phoneticPr fontId="1" type="Hiragana"/>
  </si>
  <si>
    <t>回答しない</t>
    <rPh sb="0" eb="2">
      <t>かいとう</t>
    </rPh>
    <phoneticPr fontId="1" type="Hiragana"/>
  </si>
  <si>
    <t>登山者名簿（別表）</t>
    <rPh sb="0" eb="3">
      <t>トザンシャ</t>
    </rPh>
    <phoneticPr fontId="1"/>
  </si>
  <si>
    <t>８、登山口までの交通手段</t>
    <rPh sb="2" eb="5">
      <t>とざんぐち</t>
    </rPh>
    <rPh sb="8" eb="10">
      <t>こうつう</t>
    </rPh>
    <rPh sb="10" eb="12">
      <t>しゅだん</t>
    </rPh>
    <phoneticPr fontId="1" type="Hiragana"/>
  </si>
  <si>
    <t>ほぼ運動しない</t>
  </si>
  <si>
    <t>散歩・ストレッチ・自転車移動など</t>
  </si>
  <si>
    <t>ジョギング・ジム・ゴルフ・週末のハイキングなど</t>
  </si>
  <si>
    <t>２、注意点</t>
  </si>
  <si>
    <t>スペイン</t>
  </si>
  <si>
    <t>ランニング・水泳・登山など</t>
  </si>
  <si>
    <t>部活動・競技スポーツ・マラソン大会などのトレーニング</t>
  </si>
  <si>
    <t>不参加</t>
    <rPh sb="0" eb="3">
      <t>フサンカ</t>
    </rPh>
    <phoneticPr fontId="1"/>
  </si>
  <si>
    <t>※登山しない者については「不参加」欄に○を記載して下さい。</t>
    <rPh sb="1" eb="3">
      <t>トザン</t>
    </rPh>
    <rPh sb="6" eb="7">
      <t>モノ</t>
    </rPh>
    <rPh sb="13" eb="16">
      <t>フサンカ</t>
    </rPh>
    <rPh sb="17" eb="18">
      <t>ラン</t>
    </rPh>
    <rPh sb="21" eb="23">
      <t>キサイ</t>
    </rPh>
    <rPh sb="25" eb="26">
      <t>クダ</t>
    </rPh>
    <phoneticPr fontId="1"/>
  </si>
  <si>
    <t>１、入山する年月日時間</t>
  </si>
  <si>
    <t>２、登山ルート</t>
    <rPh sb="2" eb="4">
      <t>とざん</t>
    </rPh>
    <phoneticPr fontId="1" type="Hiragana"/>
  </si>
  <si>
    <t>３、下山ルート</t>
    <rPh sb="2" eb="4">
      <t>げざん</t>
    </rPh>
    <phoneticPr fontId="1" type="Hiragana"/>
  </si>
  <si>
    <t>愛知県</t>
  </si>
  <si>
    <t>４、目的地</t>
    <rPh sb="2" eb="5">
      <t>もくてきち</t>
    </rPh>
    <phoneticPr fontId="1" type="Hiragana"/>
  </si>
  <si>
    <t>入力済</t>
    <rPh sb="0" eb="2">
      <t>にゅうりょく</t>
    </rPh>
    <rPh sb="2" eb="3">
      <t>ずみ</t>
    </rPh>
    <phoneticPr fontId="1" type="Hiragana"/>
  </si>
  <si>
    <t>６、山小屋宿泊の有無</t>
    <rPh sb="2" eb="5">
      <t>やまごや</t>
    </rPh>
    <rPh sb="5" eb="7">
      <t>しゅくはく</t>
    </rPh>
    <rPh sb="8" eb="10">
      <t>うむ</t>
    </rPh>
    <phoneticPr fontId="1" type="Hiragana"/>
  </si>
  <si>
    <t>７、山小屋名</t>
    <rPh sb="2" eb="5">
      <t>やまごや</t>
    </rPh>
    <rPh sb="5" eb="6">
      <t>めい</t>
    </rPh>
    <phoneticPr fontId="1" type="Hiragana"/>
  </si>
  <si>
    <t>10、登山口の選択理由</t>
    <rPh sb="3" eb="6">
      <t>とざんぐち</t>
    </rPh>
    <rPh sb="7" eb="9">
      <t>せんたく</t>
    </rPh>
    <rPh sb="9" eb="11">
      <t>りゆう</t>
    </rPh>
    <phoneticPr fontId="1" type="Hiragana"/>
  </si>
  <si>
    <t>5　回答しない</t>
  </si>
  <si>
    <t>月</t>
    <rPh sb="0" eb="1">
      <t>ツキ</t>
    </rPh>
    <phoneticPr fontId="1"/>
  </si>
  <si>
    <t>９、同行者</t>
  </si>
  <si>
    <t>タイ</t>
  </si>
  <si>
    <t>ポーランド</t>
  </si>
  <si>
    <t>イタリア</t>
  </si>
  <si>
    <t>スイス</t>
  </si>
  <si>
    <t>フィリピン</t>
  </si>
  <si>
    <t>オランダ</t>
  </si>
  <si>
    <t>インドネシア</t>
  </si>
  <si>
    <t>マレーシア</t>
  </si>
  <si>
    <t>誓約事項２</t>
    <rPh sb="0" eb="2">
      <t>せいやく</t>
    </rPh>
    <rPh sb="2" eb="4">
      <t>じこう</t>
    </rPh>
    <phoneticPr fontId="1" type="Hiragana"/>
  </si>
  <si>
    <t>オーストラリア</t>
  </si>
  <si>
    <t>シンガポール</t>
  </si>
  <si>
    <t>カナダ</t>
  </si>
  <si>
    <t>香港</t>
  </si>
  <si>
    <t>ドイツ</t>
  </si>
  <si>
    <t>大韓民国</t>
  </si>
  <si>
    <t>欧州 その他</t>
  </si>
  <si>
    <r>
      <t>　・書類作成後に</t>
    </r>
    <r>
      <rPr>
        <sz val="11"/>
        <rFont val="游ゴシック"/>
        <family val="3"/>
        <charset val="128"/>
      </rPr>
      <t>入山人数が減る場合、登山者名簿及び付表にある該当者の「不参加」欄に○を記入してください。</t>
    </r>
    <rPh sb="8" eb="10">
      <t>にゅうざん</t>
    </rPh>
    <phoneticPr fontId="1" type="Hiragana"/>
  </si>
  <si>
    <t>中国</t>
  </si>
  <si>
    <t>フランス</t>
  </si>
  <si>
    <t>台湾</t>
  </si>
  <si>
    <t>日本</t>
  </si>
  <si>
    <t>上位五カ国は登山者数順</t>
    <rPh sb="0" eb="2">
      <t>じょうい</t>
    </rPh>
    <rPh sb="2" eb="3">
      <t>5</t>
    </rPh>
    <rPh sb="4" eb="5">
      <t>こく</t>
    </rPh>
    <rPh sb="6" eb="9">
      <t>とざんしゃ</t>
    </rPh>
    <rPh sb="9" eb="10">
      <t>すう</t>
    </rPh>
    <rPh sb="10" eb="11">
      <t>じゅん</t>
    </rPh>
    <phoneticPr fontId="1" type="Hiragana"/>
  </si>
  <si>
    <t>兵庫県</t>
  </si>
  <si>
    <t>石川県</t>
  </si>
  <si>
    <t>スタッフ欄２</t>
    <rPh sb="4" eb="5">
      <t>らん</t>
    </rPh>
    <phoneticPr fontId="1" type="Hiragana"/>
  </si>
  <si>
    <t>氏名</t>
    <rPh sb="0" eb="2">
      <t>しめい</t>
    </rPh>
    <phoneticPr fontId="1" type="Hiragana"/>
  </si>
  <si>
    <t>広島県</t>
  </si>
  <si>
    <t>栃木県</t>
  </si>
  <si>
    <t>団体名</t>
    <rPh sb="0" eb="3">
      <t>だんたいめい</t>
    </rPh>
    <phoneticPr fontId="1" type="Hiragana"/>
  </si>
  <si>
    <t>登山回数</t>
    <rPh sb="2" eb="4">
      <t>かいすう</t>
    </rPh>
    <phoneticPr fontId="1" type="Hiragana"/>
  </si>
  <si>
    <t>　③　「提出書類チェックリスト」にある書類を印刷し、現地受付にて提出する。</t>
  </si>
  <si>
    <t>連絡先</t>
    <rPh sb="0" eb="3">
      <t>れんらくさき</t>
    </rPh>
    <phoneticPr fontId="1" type="Hiragana"/>
  </si>
  <si>
    <t>要入力</t>
  </si>
  <si>
    <t>直接入力規則を設定した</t>
    <rPh sb="0" eb="2">
      <t>ちょくせつ</t>
    </rPh>
    <rPh sb="2" eb="4">
      <t>にゅうりょく</t>
    </rPh>
    <rPh sb="4" eb="6">
      <t>きそく</t>
    </rPh>
    <rPh sb="7" eb="9">
      <t>せってい</t>
    </rPh>
    <phoneticPr fontId="1" type="Hiragana"/>
  </si>
  <si>
    <t>12時～15時</t>
  </si>
  <si>
    <t>15時～18時</t>
    <rPh sb="2" eb="3">
      <t>じ</t>
    </rPh>
    <rPh sb="6" eb="7">
      <t>じ</t>
    </rPh>
    <phoneticPr fontId="1" type="Hiragana"/>
  </si>
  <si>
    <t>18時～21時</t>
    <rPh sb="2" eb="3">
      <t>じ</t>
    </rPh>
    <rPh sb="6" eb="7">
      <t>じ</t>
    </rPh>
    <phoneticPr fontId="1" type="Hiragana"/>
  </si>
  <si>
    <t>スタッフ欄１</t>
    <rPh sb="4" eb="5">
      <t>らん</t>
    </rPh>
    <phoneticPr fontId="1" type="Hiragana"/>
  </si>
  <si>
    <t>空欄</t>
    <rPh sb="0" eb="2">
      <t>くうらん</t>
    </rPh>
    <phoneticPr fontId="1" type="Hiragana"/>
  </si>
  <si>
    <t>未入力</t>
    <rPh sb="0" eb="3">
      <t>みにゅうりょく</t>
    </rPh>
    <phoneticPr fontId="1" type="Hiragana"/>
  </si>
  <si>
    <t>　　①「静岡県FUJI NAVI」アプリをインストールし、アカウント登録まで完了する。</t>
  </si>
  <si>
    <t>チェック</t>
  </si>
  <si>
    <t>減免対象外</t>
    <rPh sb="0" eb="2">
      <t>げんめん</t>
    </rPh>
    <rPh sb="2" eb="5">
      <t>たいしょうがい</t>
    </rPh>
    <phoneticPr fontId="1" type="Hiragana"/>
  </si>
  <si>
    <t>障がい関連減免</t>
    <rPh sb="0" eb="1">
      <t>しょう</t>
    </rPh>
    <rPh sb="3" eb="5">
      <t>かんれん</t>
    </rPh>
    <rPh sb="5" eb="7">
      <t>げんめん</t>
    </rPh>
    <phoneticPr fontId="1" type="Hiragana"/>
  </si>
  <si>
    <t>人</t>
    <rPh sb="0" eb="1">
      <t>にん</t>
    </rPh>
    <phoneticPr fontId="1" type="Hiragana"/>
  </si>
  <si>
    <t>スタッフ欄</t>
  </si>
  <si>
    <t>様式第２号（第５関係）</t>
  </si>
  <si>
    <t>年</t>
    <rPh sb="0" eb="1">
      <t>ねん</t>
    </rPh>
    <phoneticPr fontId="1" type="Hiragana"/>
  </si>
  <si>
    <t>日</t>
    <rPh sb="0" eb="1">
      <t>ひ</t>
    </rPh>
    <phoneticPr fontId="1" type="Hiragana"/>
  </si>
  <si>
    <t>静岡県知事　様</t>
    <rPh sb="0" eb="3">
      <t>しずおかけん</t>
    </rPh>
    <rPh sb="3" eb="5">
      <t>ちじ</t>
    </rPh>
    <rPh sb="6" eb="7">
      <t>さま</t>
    </rPh>
    <phoneticPr fontId="1" type="Hiragana"/>
  </si>
  <si>
    <t>氏　名</t>
    <rPh sb="0" eb="1">
      <t>し</t>
    </rPh>
    <rPh sb="2" eb="3">
      <t>な</t>
    </rPh>
    <phoneticPr fontId="1" type="Hiragana"/>
  </si>
  <si>
    <t>１、作成手順</t>
  </si>
  <si>
    <t>福岡県</t>
  </si>
  <si>
    <t>中東</t>
  </si>
  <si>
    <t>奈良県</t>
  </si>
  <si>
    <t>内　　容</t>
    <rPh sb="0" eb="1">
      <t>うち</t>
    </rPh>
    <rPh sb="3" eb="4">
      <t>よう</t>
    </rPh>
    <phoneticPr fontId="1" type="Hiragana"/>
  </si>
  <si>
    <t>　入山の届出書・誓約書</t>
  </si>
  <si>
    <t>代表者名</t>
    <rPh sb="0" eb="3">
      <t>だいひょうしゃ</t>
    </rPh>
    <rPh sb="3" eb="4">
      <t>めい</t>
    </rPh>
    <phoneticPr fontId="1" type="Hiragana"/>
  </si>
  <si>
    <t>記入例</t>
    <rPh sb="0" eb="2">
      <t>きにゅう</t>
    </rPh>
    <rPh sb="2" eb="3">
      <t>れい</t>
    </rPh>
    <phoneticPr fontId="1" type="Hiragana"/>
  </si>
  <si>
    <t>アジア その他</t>
  </si>
  <si>
    <t>北米 その他</t>
  </si>
  <si>
    <t>オセアニア その他</t>
  </si>
  <si>
    <t>中南米</t>
  </si>
  <si>
    <t>回答しない</t>
  </si>
  <si>
    <t>0回（今回が初めて）</t>
  </si>
  <si>
    <t>北海道</t>
  </si>
  <si>
    <t>岩手県</t>
  </si>
  <si>
    <t>宮城県</t>
  </si>
  <si>
    <t>秋田県</t>
  </si>
  <si>
    <t>自由記述</t>
    <rPh sb="0" eb="2">
      <t>じゆう</t>
    </rPh>
    <rPh sb="2" eb="4">
      <t>きじゅつ</t>
    </rPh>
    <phoneticPr fontId="1" type="Hiragana"/>
  </si>
  <si>
    <t>埼玉県</t>
  </si>
  <si>
    <t>千葉県</t>
  </si>
  <si>
    <t>東京都</t>
  </si>
  <si>
    <t>神奈川県</t>
  </si>
  <si>
    <t>新潟県</t>
  </si>
  <si>
    <t>富山県</t>
  </si>
  <si>
    <t>福井県</t>
  </si>
  <si>
    <t>山梨県</t>
  </si>
  <si>
    <t>登山者情報入力表</t>
  </si>
  <si>
    <t>岐阜県</t>
  </si>
  <si>
    <t>滋賀県</t>
  </si>
  <si>
    <t>京都府</t>
  </si>
  <si>
    <t>大阪府</t>
  </si>
  <si>
    <t>島根県</t>
  </si>
  <si>
    <t>岡山県</t>
  </si>
  <si>
    <t>香川県</t>
  </si>
  <si>
    <t>徳島県</t>
  </si>
  <si>
    <t>高知県</t>
  </si>
  <si>
    <t>チェック
項目</t>
  </si>
  <si>
    <t>「○」を記入し誓約・同意してください</t>
  </si>
  <si>
    <t>入山する者全員が次の事項について、誓約します。</t>
  </si>
  <si>
    <t>大分県</t>
  </si>
  <si>
    <t>宮崎県</t>
  </si>
  <si>
    <t>鹿児島県</t>
  </si>
  <si>
    <t>沖縄県</t>
  </si>
  <si>
    <t>1～3回</t>
  </si>
  <si>
    <t>　本届出書で提供した内容の取扱いについては、別途、静岡県が定めるプライバシーポリシ－の内容に同意します。また、代表者が手続きを行っている場合、他の登山者名簿に名前があるものから同意手続きを委任されています。</t>
    <rPh sb="43" eb="45">
      <t>ないよう</t>
    </rPh>
    <rPh sb="46" eb="48">
      <t>どうい</t>
    </rPh>
    <phoneticPr fontId="1" type="Hiragana"/>
  </si>
  <si>
    <t>4～9回</t>
  </si>
  <si>
    <t>10回以上</t>
  </si>
  <si>
    <t>　　　URL及び二次元コード：https://fujisan223registration.com/learning/jp.html</t>
  </si>
  <si>
    <t>　　　URL及び二次元コード</t>
  </si>
  <si>
    <t>　　　富士登山ルール・マナー動画「富士登山安全ガイド」 (4分)</t>
  </si>
  <si>
    <t>　　　【日本語（英語字幕）】　</t>
  </si>
  <si>
    <t>　　　　https://www.youtube.com/watch?v=UaeotFWYabs</t>
  </si>
  <si>
    <t>　　　　https://www.youtube.com/watch?v=plBDvu11dZI</t>
  </si>
  <si>
    <t>　　　【英語（簡体語・ベトナム語字幕】</t>
  </si>
  <si>
    <t>８、登山口までの交通手段</t>
  </si>
  <si>
    <t>10、登山口の選択理由</t>
  </si>
  <si>
    <t>誓約事項２に対する同意</t>
    <rPh sb="0" eb="2">
      <t>せいやく</t>
    </rPh>
    <rPh sb="2" eb="4">
      <t>じこう</t>
    </rPh>
    <rPh sb="6" eb="7">
      <t>たい</t>
    </rPh>
    <rPh sb="9" eb="11">
      <t>どうい</t>
    </rPh>
    <phoneticPr fontId="1" type="Hiragana"/>
  </si>
  <si>
    <t>　知事が指定する講習を修了し、富士山の環境の保全及び安全で快適な富士登山の実現を図るとともに、世界遺産富士山の有する顕著な普遍的価値を理解した上で富士登山をします。</t>
  </si>
  <si>
    <t>（別紙）静岡県知事が指定する講習について</t>
  </si>
  <si>
    <t>　　　　地元市町等の認定を受け、安全登山や保全活動に資する活動を行う登山ガイド
　　　を伴い入山する登山者については、ガイドによる指導等をもって、ルール・マ
　　　ナーの事前学習の修了に代わるものとしてみなします。</t>
    <rPh sb="34" eb="36">
      <t>とざん</t>
    </rPh>
    <phoneticPr fontId="1" type="Hiragana"/>
  </si>
  <si>
    <t>入山の届出書・誓約書</t>
  </si>
  <si>
    <t>紫色のシート</t>
    <rPh sb="0" eb="1">
      <t>むらさき</t>
    </rPh>
    <rPh sb="1" eb="2">
      <t>いろ</t>
    </rPh>
    <phoneticPr fontId="1" type="Hiragana"/>
  </si>
  <si>
    <t>書類名称</t>
  </si>
  <si>
    <t>備考</t>
  </si>
  <si>
    <t>人数</t>
    <rPh sb="0" eb="2">
      <t>にんずう</t>
    </rPh>
    <phoneticPr fontId="1" type="Hiragana"/>
  </si>
  <si>
    <t>入山届等作成マニュアル</t>
    <rPh sb="0" eb="3">
      <t>にゅうざんとどけ</t>
    </rPh>
    <rPh sb="3" eb="4">
      <t>とう</t>
    </rPh>
    <rPh sb="4" eb="6">
      <t>さくせい</t>
    </rPh>
    <phoneticPr fontId="1" type="Hiragana"/>
  </si>
  <si>
    <t>旅行会社により手配済み</t>
    <rPh sb="0" eb="2">
      <t>りょこう</t>
    </rPh>
    <rPh sb="2" eb="4">
      <t>がいしゃ</t>
    </rPh>
    <rPh sb="7" eb="9">
      <t>てはい</t>
    </rPh>
    <rPh sb="9" eb="10">
      <t>ずみ</t>
    </rPh>
    <phoneticPr fontId="1" type="Hiragana"/>
  </si>
  <si>
    <t>入山する者全員が、次の事項について、誓約又は同意します。</t>
    <rPh sb="9" eb="10">
      <t>つぎ</t>
    </rPh>
    <rPh sb="11" eb="13">
      <t>じこう</t>
    </rPh>
    <rPh sb="18" eb="20">
      <t>せいやく</t>
    </rPh>
    <rPh sb="20" eb="21">
      <t>また</t>
    </rPh>
    <rPh sb="22" eb="24">
      <t>どうい</t>
    </rPh>
    <phoneticPr fontId="1" type="Hiragana"/>
  </si>
  <si>
    <t>日本国外</t>
  </si>
  <si>
    <t>１、入山する月日時間</t>
  </si>
  <si>
    <r>
      <t>　・</t>
    </r>
    <r>
      <rPr>
        <sz val="11"/>
        <rFont val="游ゴシック"/>
        <family val="3"/>
        <charset val="128"/>
      </rPr>
      <t>事前にオンラインで入山料支払いをした後に、人数が減少した場合、現地での書面の届出とは別に支払いのキャン
　　セル及び再支払いが必要です。</t>
    </r>
    <rPh sb="40" eb="42">
      <t>とどけで</t>
    </rPh>
    <phoneticPr fontId="1" type="Hiragana"/>
  </si>
  <si>
    <t xml:space="preserve">     次のとおり届け出ます。</t>
  </si>
  <si>
    <t>　②　オレンジ色のセルに情報を入力する。</t>
  </si>
  <si>
    <t>　①　「(作業用)情報入力シート（このシートは印刷しない）」（オレンジ色のシート）に移動する。</t>
  </si>
  <si>
    <t>＜入山する人数･氏名＞</t>
  </si>
  <si>
    <t>入山の届出書・誓約書</t>
    <rPh sb="0" eb="2">
      <t>にゅうざん</t>
    </rPh>
    <rPh sb="3" eb="5">
      <t>とどけで</t>
    </rPh>
    <rPh sb="5" eb="6">
      <t>しょ</t>
    </rPh>
    <rPh sb="7" eb="10">
      <t>せいやくしょ</t>
    </rPh>
    <phoneticPr fontId="1" type="Hiragana"/>
  </si>
  <si>
    <t>緑色のシート</t>
    <rPh sb="0" eb="2">
      <t>みどりいろ</t>
    </rPh>
    <phoneticPr fontId="1" type="Hiragana"/>
  </si>
  <si>
    <t>印刷するシート</t>
    <rPh sb="0" eb="2">
      <t>いんさつ</t>
    </rPh>
    <phoneticPr fontId="1" type="Hiragana"/>
  </si>
  <si>
    <t>印刷物</t>
    <rPh sb="0" eb="3">
      <t>いんさつぶつ</t>
    </rPh>
    <phoneticPr fontId="1" type="Hiragana"/>
  </si>
  <si>
    <t>　本届出書で提供した内容の取扱いについては、別途、静岡県が定めるプライバシーポリシ－の内容に同意します。また、代表者が手続きを行っている場合、他の登山者名簿に名前があるものから同意手続きを委任されています。</t>
  </si>
  <si>
    <t>　</t>
  </si>
  <si>
    <t>（氏名は別添名簿のとおり）</t>
  </si>
  <si>
    <t>内容</t>
    <rPh sb="0" eb="2">
      <t>ないよう</t>
    </rPh>
    <phoneticPr fontId="1" type="Hiragana"/>
  </si>
  <si>
    <t>入山料減免承認通知書
（証拠書類を含む）</t>
  </si>
  <si>
    <t xml:space="preserve">　入山する者全員が、次の①～③いずれかの方法にて、事前学習を修了してください。なお、④のとおり登山する場合は、事前学習の修了に代わるものとしてみなします。
</t>
  </si>
  <si>
    <t>　　　「静岡県FUJI NAVI」アプリでアカウント登録まで行うと、事前学習を完了することが
　　できます。また、各種安全登山支援機能を利用することもできるようになります。
　　　登山者の安全を守るためにも「静岡県FUJI NAVI」アプリの利用促進にご協力ください。</t>
  </si>
  <si>
    <t>　　②事前学習ページ</t>
  </si>
  <si>
    <t>　　③事前学習動画</t>
  </si>
  <si>
    <t>　　④静岡県富士登山条例第２条第２号に規定する登山者から除く者に該当するガイド
　　　と登山する</t>
    <rPh sb="44" eb="46">
      <t>とざん</t>
    </rPh>
    <phoneticPr fontId="1" type="Hiragana"/>
  </si>
  <si>
    <t>白雲荘（吉田八合目）</t>
  </si>
  <si>
    <r>
      <t>　　※</t>
    </r>
    <r>
      <rPr>
        <sz val="11"/>
        <rFont val="游ゴシック"/>
        <family val="3"/>
        <charset val="128"/>
      </rPr>
      <t>入山人数が10人以下の場合は緑色のシートと青色のシートを印刷してください。</t>
    </r>
    <rPh sb="3" eb="5">
      <t>にゅうざん</t>
    </rPh>
    <phoneticPr fontId="1" type="Hiragana"/>
  </si>
  <si>
    <r>
      <t>　　※</t>
    </r>
    <r>
      <rPr>
        <sz val="11"/>
        <rFont val="游ゴシック"/>
        <family val="3"/>
        <charset val="128"/>
      </rPr>
      <t>入山人数が11人以上の場合は緑色のシートと紫色のシートを印刷してください。</t>
    </r>
    <rPh sb="3" eb="5">
      <t>にゅうざん</t>
    </rPh>
    <phoneticPr fontId="1" type="Hiragana"/>
  </si>
  <si>
    <r>
      <t>　・50人以上で登山される場合は</t>
    </r>
    <r>
      <rPr>
        <sz val="11"/>
        <rFont val="游ゴシック"/>
        <family val="3"/>
        <charset val="128"/>
      </rPr>
      <t>届出書を分けて、作成してください。</t>
    </r>
    <rPh sb="4" eb="7">
      <t>にんいじょう</t>
    </rPh>
    <rPh sb="8" eb="10">
      <t>とざん</t>
    </rPh>
    <rPh sb="13" eb="15">
      <t>ばあい</t>
    </rPh>
    <rPh sb="16" eb="18">
      <t>とどけで</t>
    </rPh>
    <rPh sb="18" eb="19">
      <t>しょ</t>
    </rPh>
    <rPh sb="20" eb="21">
      <t>わ</t>
    </rPh>
    <rPh sb="24" eb="26">
      <t>さくせい</t>
    </rPh>
    <phoneticPr fontId="1" type="Hiragana"/>
  </si>
  <si>
    <r>
      <t>　</t>
    </r>
    <r>
      <rPr>
        <sz val="11"/>
        <rFont val="游ゴシック"/>
        <family val="3"/>
        <charset val="128"/>
      </rPr>
      <t>知事が指定する講習を修了し、富士山の環境の保全及び安全で快適な富士登山の実現を図るとともに、世界遺産富士山の有する顕著な普遍的価値を理解した上で富士登山をします。</t>
    </r>
  </si>
  <si>
    <t>10人まではまとめて記載が可能です。
11人以上で入山する場合は、別途「登山者名簿（別表）」を添付してください。</t>
    <rPh sb="2" eb="3">
      <t>ニン</t>
    </rPh>
    <rPh sb="10" eb="12">
      <t>キサイ</t>
    </rPh>
    <rPh sb="13" eb="15">
      <t>カノウ</t>
    </rPh>
    <rPh sb="21" eb="22">
      <t>ニン</t>
    </rPh>
    <rPh sb="22" eb="24">
      <t>イジョウ</t>
    </rPh>
    <rPh sb="25" eb="27">
      <t>ニュウザン</t>
    </rPh>
    <rPh sb="29" eb="31">
      <t>バアイ</t>
    </rPh>
    <rPh sb="33" eb="35">
      <t>ベット</t>
    </rPh>
    <rPh sb="47" eb="49">
      <t>テンプ</t>
    </rPh>
    <phoneticPr fontId="1"/>
  </si>
  <si>
    <t>登山者名簿（別表）</t>
    <rPh sb="0" eb="3">
      <t>とざんしゃ</t>
    </rPh>
    <rPh sb="3" eb="5">
      <t>めいぼ</t>
    </rPh>
    <phoneticPr fontId="1" type="Hiragana"/>
  </si>
  <si>
    <r>
      <t>【添付書類】
・登山者情報入力表（必須）
・登山者名簿（11人以上で</t>
    </r>
    <r>
      <rPr>
        <sz val="11"/>
        <rFont val="游ゴシック"/>
        <family val="3"/>
        <charset val="128"/>
      </rPr>
      <t xml:space="preserve">入山する場合のみ）
・知事が指定する講習を修了したことが分かる書類（必須）
・山小屋宿泊があることが分かる書類
（午後２時から翌午前３時の時間帯に入山する場合のみ）※提示のみ
・入山料減免承認通知書（該当者のみ）※提示のみ
</t>
    </r>
    <rPh sb="22" eb="25">
      <t>とざんしゃ</t>
    </rPh>
    <rPh sb="25" eb="27">
      <t>めいぼ</t>
    </rPh>
    <rPh sb="34" eb="36">
      <t>にゅうざん</t>
    </rPh>
    <rPh sb="132" eb="133">
      <t>しょ</t>
    </rPh>
    <phoneticPr fontId="1" type="Hiragana"/>
  </si>
  <si>
    <t>入山者全員の情報について記載が必要です。</t>
    <rPh sb="0" eb="3">
      <t>ニュウザンシャ</t>
    </rPh>
    <rPh sb="3" eb="5">
      <t>ゼンイン</t>
    </rPh>
    <rPh sb="6" eb="8">
      <t>ジョウホウ</t>
    </rPh>
    <rPh sb="12" eb="14">
      <t>キサイ</t>
    </rPh>
    <rPh sb="15" eb="17">
      <t>ヒツヨウ</t>
    </rPh>
    <phoneticPr fontId="1"/>
  </si>
  <si>
    <t>11人以上で入山する場合は必ず添付してください。</t>
    <rPh sb="6" eb="8">
      <t>ニュウザン</t>
    </rPh>
    <rPh sb="13" eb="14">
      <t>カナラ</t>
    </rPh>
    <rPh sb="15" eb="17">
      <t>テンプ</t>
    </rPh>
    <phoneticPr fontId="1"/>
  </si>
  <si>
    <t>午後２時から翌午前３時までに入山する場合は必要です。予約完了メールや予約確認書（バウチャー）などを登山口受付にて提示してください。</t>
  </si>
  <si>
    <t>提出書類チェックリスト（事業者・団体用）</t>
    <rPh sb="0" eb="2">
      <t>テイシュツ</t>
    </rPh>
    <rPh sb="2" eb="4">
      <t>ショルイ</t>
    </rPh>
    <rPh sb="12" eb="15">
      <t>ジギョウシャ</t>
    </rPh>
    <rPh sb="16" eb="18">
      <t>ダンタイ</t>
    </rPh>
    <rPh sb="18" eb="19">
      <t>ヨウ</t>
    </rPh>
    <phoneticPr fontId="1"/>
  </si>
  <si>
    <t>22　静岡県</t>
  </si>
  <si>
    <t>2　女性</t>
  </si>
  <si>
    <t>太子館（吉田八合目）</t>
    <rPh sb="4" eb="6">
      <t>よしだ</t>
    </rPh>
    <rPh sb="6" eb="7">
      <t>はち</t>
    </rPh>
    <phoneticPr fontId="1" type="Hiragana"/>
  </si>
  <si>
    <t>1　日本</t>
  </si>
  <si>
    <t>6　回答しない</t>
  </si>
  <si>
    <t>登山口で事前学習を行う場合、必ず現地にて作成する書類です。</t>
  </si>
  <si>
    <t>万年雪山荘（富士宮九合目)</t>
  </si>
  <si>
    <t>元祖室（吉田八合目）</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</si>
</sst>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name val="游ゴシック"/>
      <family val="3"/>
    </font>
    <font>
      <sz val="6"/>
      <name val="游ゴシック"/>
      <family val="3"/>
    </font>
    <font>
      <sz val="10.5"/>
      <color indexed="8"/>
      <name val="游明朝"/>
      <family val="1"/>
    </font>
    <font>
      <sz val="10.5"/>
      <color indexed="8"/>
      <name val="ＭＳ ゴシック"/>
      <family val="3"/>
    </font>
    <font>
      <sz val="10"/>
      <color indexed="8"/>
      <name val="ＭＳ ゴシック"/>
      <family val="3"/>
    </font>
    <font>
      <sz val="10"/>
      <name val="ＭＳ ゴシック"/>
      <family val="3"/>
    </font>
    <font>
      <sz val="11"/>
      <name val="ＭＳ ゴシック"/>
      <family val="3"/>
    </font>
    <font>
      <sz val="10.5"/>
      <color indexed="8"/>
      <name val="ＭＳ 明朝"/>
      <family val="1"/>
    </font>
    <font>
      <sz val="10"/>
      <name val="游ゴシック"/>
      <family val="3"/>
    </font>
    <font>
      <sz val="22"/>
      <name val="ＭＳ ゴシック"/>
      <family val="3"/>
    </font>
    <font>
      <sz val="16"/>
      <name val="ＭＳ ゴシック"/>
      <family val="3"/>
    </font>
    <font>
      <sz val="16"/>
      <name val="游ゴシック"/>
      <family val="3"/>
    </font>
    <font>
      <sz val="14"/>
      <name val="ＭＳ ゴシック"/>
      <family val="3"/>
    </font>
    <font>
      <sz val="16"/>
      <color indexed="8"/>
      <name val="ＭＳ ゴシック"/>
      <family val="3"/>
    </font>
    <font>
      <sz val="18"/>
      <name val="ＭＳ ゴシック"/>
      <family val="3"/>
    </font>
    <font>
      <sz val="12"/>
      <name val="ＭＳ ゴシック"/>
      <family val="3"/>
    </font>
    <font>
      <sz val="22"/>
      <name val="游ゴシック"/>
      <family val="3"/>
    </font>
    <font>
      <sz val="22"/>
      <color indexed="8"/>
      <name val="ＭＳ ゴシック"/>
      <family val="3"/>
    </font>
    <font>
      <sz val="24"/>
      <name val="ＭＳ ゴシック"/>
      <family val="3"/>
    </font>
    <font>
      <sz val="24"/>
      <name val="游ゴシック"/>
      <family val="3"/>
    </font>
    <font>
      <sz val="14"/>
      <name val="游ゴシック"/>
      <family val="3"/>
    </font>
    <font>
      <sz val="11"/>
      <color rgb="FFFF0000"/>
      <name val="ＭＳ ゴシック"/>
      <family val="3"/>
    </font>
    <font>
      <sz val="9"/>
      <color indexed="8"/>
      <name val="ＭＳ ゴシック"/>
      <family val="3"/>
    </font>
    <font>
      <sz val="11"/>
      <color theme="1"/>
      <name val="游ゴシック"/>
      <family val="3"/>
    </font>
    <font>
      <sz val="11"/>
      <color theme="1"/>
      <name val="Arial"/>
      <family val="2"/>
    </font>
    <font>
      <sz val="10.5"/>
      <color rgb="FF000000"/>
      <name val="游ゴシック"/>
      <family val="3"/>
    </font>
    <font>
      <sz val="11"/>
      <name val="游ゴシック"/>
      <family val="3"/>
      <charset val="128"/>
    </font>
  </fonts>
  <fills count="7">
    <fill>
      <patternFill patternType="none"/>
    </fill>
    <fill>
      <patternFill patternType="gray125"/>
    </fill>
    <fill>
      <patternFill patternType="solid">
        <fgColor rgb="FFD4F3B5"/>
        <bgColor indexed="64"/>
      </patternFill>
    </fill>
    <fill>
      <patternFill patternType="solid">
        <fgColor rgb="FF90D7F0"/>
        <bgColor indexed="64"/>
      </patternFill>
    </fill>
    <fill>
      <patternFill patternType="solid">
        <fgColor rgb="FFBF92E1"/>
        <bgColor indexed="64"/>
      </patternFill>
    </fill>
    <fill>
      <patternFill patternType="solid">
        <fgColor rgb="FFFFE69A"/>
        <bgColor indexed="64"/>
      </patternFill>
    </fill>
    <fill>
      <patternFill patternType="solid">
        <fgColor rgb="FFFFFFBE"/>
        <bgColor indexed="64"/>
      </patternFill>
    </fill>
  </fills>
  <borders count="35">
    <border>
      <left/>
      <right/>
      <top/>
      <bottom/>
      <diagonal/>
    </border>
    <border>
      <left style="medium">
        <color indexed="64"/>
      </left>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medium">
        <color indexed="64"/>
      </left>
      <right/>
      <top/>
      <bottom/>
      <diagonal/>
    </border>
    <border>
      <left/>
      <right style="thin">
        <color indexed="64"/>
      </right>
      <top style="medium">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style="medium">
        <color indexed="64"/>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right/>
      <top style="medium">
        <color indexed="64"/>
      </top>
      <bottom style="medium">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top style="thin">
        <color indexed="64"/>
      </top>
      <bottom/>
      <diagonal/>
    </border>
    <border>
      <left/>
      <right style="medium">
        <color indexed="64"/>
      </right>
      <top style="medium">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diagonalDown="1">
      <left style="thin">
        <color indexed="64"/>
      </left>
      <right style="thin">
        <color indexed="64"/>
      </right>
      <top style="thin">
        <color indexed="64"/>
      </top>
      <bottom style="thin">
        <color indexed="64"/>
      </bottom>
      <diagonal style="thin">
        <color indexed="64"/>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s>
  <cellStyleXfs count="1">
    <xf numFmtId="0" fontId="0" fillId="0" borderId="0">
      <alignment vertical="center"/>
    </xf>
  </cellStyleXfs>
  <cellXfs count="223">
    <xf numFmtId="0" fontId="0" fillId="0" borderId="0" xfId="0">
      <alignment vertical="center"/>
    </xf>
    <xf numFmtId="0" fontId="0" fillId="0" borderId="0" xfId="0" applyFont="1">
      <alignment vertical="center"/>
    </xf>
    <xf numFmtId="0" fontId="0" fillId="0" borderId="0" xfId="0" applyFont="1" applyBorder="1" applyAlignment="1">
      <alignment vertical="center" wrapText="1"/>
    </xf>
    <xf numFmtId="0" fontId="0" fillId="0" borderId="0" xfId="0" applyAlignment="1">
      <alignment vertical="center" wrapText="1"/>
    </xf>
    <xf numFmtId="0" fontId="0" fillId="0" borderId="0" xfId="0" applyBorder="1" applyAlignment="1">
      <alignment horizontal="left" vertical="top" wrapText="1"/>
    </xf>
    <xf numFmtId="0" fontId="0" fillId="0" borderId="1" xfId="0" applyBorder="1">
      <alignment vertical="center"/>
    </xf>
    <xf numFmtId="0" fontId="0" fillId="2" borderId="2" xfId="0" applyFill="1" applyBorder="1">
      <alignment vertical="center"/>
    </xf>
    <xf numFmtId="0" fontId="0" fillId="3" borderId="3" xfId="0" applyFill="1" applyBorder="1">
      <alignment vertical="center"/>
    </xf>
    <xf numFmtId="0" fontId="0" fillId="3" borderId="4" xfId="0" applyFill="1" applyBorder="1">
      <alignment vertical="center"/>
    </xf>
    <xf numFmtId="0" fontId="0" fillId="4" borderId="3" xfId="0" applyFill="1" applyBorder="1">
      <alignment vertical="center"/>
    </xf>
    <xf numFmtId="0" fontId="0" fillId="4" borderId="5" xfId="0" applyFill="1" applyBorder="1">
      <alignment vertical="center"/>
    </xf>
    <xf numFmtId="0" fontId="0" fillId="4" borderId="4" xfId="0" applyFill="1" applyBorder="1">
      <alignment vertical="center"/>
    </xf>
    <xf numFmtId="0" fontId="0" fillId="0" borderId="6" xfId="0" applyBorder="1">
      <alignment vertical="center"/>
    </xf>
    <xf numFmtId="0" fontId="0" fillId="2" borderId="7" xfId="0" applyFill="1" applyBorder="1">
      <alignment vertical="center"/>
    </xf>
    <xf numFmtId="0" fontId="0" fillId="3" borderId="8" xfId="0" applyFill="1" applyBorder="1">
      <alignment vertical="center"/>
    </xf>
    <xf numFmtId="0" fontId="0" fillId="3" borderId="9" xfId="0" applyFill="1" applyBorder="1">
      <alignment vertical="center"/>
    </xf>
    <xf numFmtId="0" fontId="0" fillId="4" borderId="8" xfId="0" applyFill="1" applyBorder="1">
      <alignment vertical="center"/>
    </xf>
    <xf numFmtId="0" fontId="0" fillId="4" borderId="10" xfId="0" applyFill="1" applyBorder="1">
      <alignment vertical="center"/>
    </xf>
    <xf numFmtId="0" fontId="0" fillId="4" borderId="9" xfId="0" applyFill="1" applyBorder="1">
      <alignment vertical="center"/>
    </xf>
    <xf numFmtId="0" fontId="0" fillId="0" borderId="11" xfId="0" applyBorder="1">
      <alignment vertical="center"/>
    </xf>
    <xf numFmtId="0" fontId="0" fillId="0" borderId="12" xfId="0" applyBorder="1">
      <alignment vertical="center"/>
    </xf>
    <xf numFmtId="0" fontId="0" fillId="0" borderId="13" xfId="0" applyBorder="1">
      <alignment vertical="center"/>
    </xf>
    <xf numFmtId="0" fontId="0" fillId="0" borderId="14" xfId="0" applyBorder="1">
      <alignment vertical="center"/>
    </xf>
    <xf numFmtId="0" fontId="0" fillId="0" borderId="15" xfId="0" applyBorder="1">
      <alignment vertical="center"/>
    </xf>
    <xf numFmtId="0" fontId="0" fillId="0" borderId="16" xfId="0" applyBorder="1">
      <alignment vertical="center"/>
    </xf>
    <xf numFmtId="0" fontId="0" fillId="0" borderId="17" xfId="0" applyBorder="1">
      <alignment vertical="center"/>
    </xf>
    <xf numFmtId="0" fontId="0" fillId="0" borderId="18" xfId="0" applyBorder="1">
      <alignment vertical="center"/>
    </xf>
    <xf numFmtId="0" fontId="0" fillId="0" borderId="19" xfId="0" applyBorder="1">
      <alignment vertical="center"/>
    </xf>
    <xf numFmtId="0" fontId="0" fillId="0" borderId="20" xfId="0" applyBorder="1">
      <alignment vertical="center"/>
    </xf>
    <xf numFmtId="0" fontId="0" fillId="0" borderId="21" xfId="0" applyBorder="1" applyAlignment="1">
      <alignment vertical="center" wrapText="1"/>
    </xf>
    <xf numFmtId="0" fontId="0" fillId="0" borderId="22" xfId="0" applyBorder="1" applyAlignment="1">
      <alignment vertical="center" wrapText="1"/>
    </xf>
    <xf numFmtId="0" fontId="0" fillId="0" borderId="23" xfId="0" applyBorder="1" applyAlignment="1">
      <alignment vertical="center" wrapText="1"/>
    </xf>
    <xf numFmtId="0" fontId="0" fillId="0" borderId="24" xfId="0" applyBorder="1" applyAlignment="1">
      <alignment vertical="center" wrapText="1"/>
    </xf>
    <xf numFmtId="0" fontId="0" fillId="0" borderId="25" xfId="0" applyBorder="1" applyAlignment="1">
      <alignment vertical="center" wrapText="1"/>
    </xf>
    <xf numFmtId="0" fontId="0" fillId="0" borderId="0" xfId="0" applyBorder="1" applyAlignment="1">
      <alignment horizontal="right" vertical="center"/>
    </xf>
    <xf numFmtId="0" fontId="0" fillId="0" borderId="26" xfId="0" applyFill="1" applyBorder="1">
      <alignment vertical="center"/>
    </xf>
    <xf numFmtId="0" fontId="0" fillId="0" borderId="27" xfId="0" applyBorder="1">
      <alignment vertical="center"/>
    </xf>
    <xf numFmtId="0" fontId="0" fillId="0" borderId="26" xfId="0" applyBorder="1">
      <alignment vertical="center"/>
    </xf>
    <xf numFmtId="0" fontId="0" fillId="0" borderId="26" xfId="0" applyFont="1" applyBorder="1" applyAlignment="1">
      <alignment vertical="center" shrinkToFit="1"/>
    </xf>
    <xf numFmtId="0" fontId="2" fillId="0" borderId="26" xfId="0" applyFont="1" applyFill="1" applyBorder="1" applyAlignment="1">
      <alignment horizontal="justify" vertical="top" shrinkToFit="1"/>
    </xf>
    <xf numFmtId="0" fontId="3" fillId="0" borderId="26" xfId="0" applyFont="1" applyFill="1" applyBorder="1" applyAlignment="1">
      <alignment horizontal="right" vertical="top" shrinkToFit="1"/>
    </xf>
    <xf numFmtId="0" fontId="4" fillId="0" borderId="26" xfId="0" applyFont="1" applyFill="1" applyBorder="1" applyAlignment="1">
      <alignment horizontal="right" vertical="center" shrinkToFit="1"/>
    </xf>
    <xf numFmtId="0" fontId="5" fillId="0" borderId="26" xfId="0" applyFont="1" applyFill="1" applyBorder="1" applyAlignment="1">
      <alignment horizontal="right" vertical="center" shrinkToFit="1"/>
    </xf>
    <xf numFmtId="0" fontId="0" fillId="5" borderId="27" xfId="0" applyFont="1" applyFill="1" applyBorder="1" applyAlignment="1">
      <alignment vertical="center" shrinkToFit="1"/>
    </xf>
    <xf numFmtId="0" fontId="0" fillId="5" borderId="26" xfId="0" applyFill="1" applyBorder="1">
      <alignment vertical="center"/>
    </xf>
    <xf numFmtId="0" fontId="0" fillId="5" borderId="26" xfId="0" applyFont="1" applyFill="1" applyBorder="1" applyAlignment="1">
      <alignment horizontal="left" vertical="center" wrapText="1"/>
    </xf>
    <xf numFmtId="0" fontId="0" fillId="5" borderId="26" xfId="0" applyFont="1" applyFill="1" applyBorder="1" applyAlignment="1">
      <alignment horizontal="left" vertical="center"/>
    </xf>
    <xf numFmtId="0" fontId="6" fillId="0" borderId="26" xfId="0" applyFont="1" applyBorder="1">
      <alignment vertical="center"/>
    </xf>
    <xf numFmtId="0" fontId="6" fillId="5" borderId="26" xfId="0" applyFont="1" applyFill="1" applyBorder="1">
      <alignment vertical="center"/>
    </xf>
    <xf numFmtId="0" fontId="0" fillId="0" borderId="29" xfId="0" applyBorder="1" applyAlignment="1">
      <alignment vertical="center"/>
    </xf>
    <xf numFmtId="0" fontId="0" fillId="0" borderId="29" xfId="0" applyBorder="1">
      <alignment vertical="center"/>
    </xf>
    <xf numFmtId="0" fontId="7" fillId="0" borderId="26" xfId="0" applyFont="1" applyFill="1" applyBorder="1" applyAlignment="1">
      <alignment horizontal="justify" vertical="top" shrinkToFit="1"/>
    </xf>
    <xf numFmtId="0" fontId="3" fillId="0" borderId="26" xfId="0" applyFont="1" applyFill="1" applyBorder="1" applyAlignment="1">
      <alignment horizontal="justify" vertical="top" shrinkToFit="1"/>
    </xf>
    <xf numFmtId="0" fontId="5" fillId="5" borderId="26" xfId="0" applyFont="1" applyFill="1" applyBorder="1" applyAlignment="1">
      <alignment vertical="center" shrinkToFit="1"/>
    </xf>
    <xf numFmtId="0" fontId="0" fillId="0" borderId="30" xfId="0" applyBorder="1">
      <alignment vertical="center"/>
    </xf>
    <xf numFmtId="0" fontId="0" fillId="0" borderId="31" xfId="0" applyBorder="1">
      <alignment vertical="center"/>
    </xf>
    <xf numFmtId="0" fontId="5" fillId="0" borderId="26" xfId="0" applyFont="1" applyFill="1" applyBorder="1" applyAlignment="1">
      <alignment vertical="center" shrinkToFit="1"/>
    </xf>
    <xf numFmtId="0" fontId="0" fillId="0" borderId="20" xfId="0" applyBorder="1" applyAlignment="1">
      <alignment vertical="center"/>
    </xf>
    <xf numFmtId="0" fontId="0" fillId="0" borderId="0" xfId="0" applyBorder="1" applyAlignment="1">
      <alignment vertical="center"/>
    </xf>
    <xf numFmtId="0" fontId="0" fillId="0" borderId="0" xfId="0" applyAlignment="1">
      <alignment vertical="center"/>
    </xf>
    <xf numFmtId="0" fontId="7" fillId="0" borderId="26" xfId="0" applyFont="1" applyFill="1" applyBorder="1" applyAlignment="1">
      <alignment horizontal="justify" vertical="top" wrapText="1" shrinkToFit="1"/>
    </xf>
    <xf numFmtId="0" fontId="8" fillId="0" borderId="26" xfId="0" applyFont="1" applyFill="1" applyBorder="1" applyAlignment="1">
      <alignment vertical="center" shrinkToFit="1"/>
    </xf>
    <xf numFmtId="0" fontId="0" fillId="0" borderId="0" xfId="0" applyBorder="1" applyAlignment="1">
      <alignment horizontal="center" vertical="center"/>
    </xf>
    <xf numFmtId="0" fontId="0" fillId="0" borderId="13" xfId="0" applyBorder="1" applyAlignment="1">
      <alignment vertical="center"/>
    </xf>
    <xf numFmtId="0" fontId="0" fillId="0" borderId="18" xfId="0" applyBorder="1" applyAlignment="1">
      <alignment vertical="center"/>
    </xf>
    <xf numFmtId="0" fontId="6" fillId="0" borderId="0" xfId="0" applyFont="1" applyFill="1">
      <alignment vertical="center"/>
    </xf>
    <xf numFmtId="0" fontId="6" fillId="0" borderId="0" xfId="0" applyFont="1" applyFill="1" applyAlignment="1">
      <alignment vertical="center" shrinkToFit="1"/>
    </xf>
    <xf numFmtId="0" fontId="6" fillId="0" borderId="0" xfId="0" applyFont="1" applyFill="1" applyAlignment="1">
      <alignment vertical="center"/>
    </xf>
    <xf numFmtId="0" fontId="10" fillId="0" borderId="0" xfId="0" applyFont="1" applyFill="1" applyBorder="1" applyAlignment="1">
      <alignment vertical="center" shrinkToFit="1"/>
    </xf>
    <xf numFmtId="0" fontId="12" fillId="0" borderId="13" xfId="0" applyFont="1" applyFill="1" applyBorder="1" applyAlignment="1">
      <alignment vertical="center" shrinkToFit="1"/>
    </xf>
    <xf numFmtId="0" fontId="13" fillId="6" borderId="26" xfId="0" applyFont="1" applyFill="1" applyBorder="1" applyAlignment="1">
      <alignment horizontal="justify" vertical="top" wrapText="1"/>
    </xf>
    <xf numFmtId="0" fontId="9" fillId="0" borderId="26" xfId="0" applyFont="1" applyFill="1" applyBorder="1" applyAlignment="1">
      <alignment horizontal="right" vertical="center" shrinkToFit="1"/>
    </xf>
    <xf numFmtId="0" fontId="6" fillId="0" borderId="29" xfId="0" applyFont="1" applyFill="1" applyBorder="1" applyAlignment="1">
      <alignment vertical="center" shrinkToFit="1"/>
    </xf>
    <xf numFmtId="0" fontId="9" fillId="0" borderId="26" xfId="0" applyFont="1" applyFill="1" applyBorder="1" applyAlignment="1">
      <alignment vertical="center" shrinkToFit="1"/>
    </xf>
    <xf numFmtId="0" fontId="3" fillId="6" borderId="26" xfId="0" applyFont="1" applyFill="1" applyBorder="1" applyAlignment="1">
      <alignment horizontal="justify" vertical="top" wrapText="1"/>
    </xf>
    <xf numFmtId="0" fontId="10" fillId="6" borderId="26" xfId="0" applyFont="1" applyFill="1" applyBorder="1">
      <alignment vertical="center"/>
    </xf>
    <xf numFmtId="0" fontId="9" fillId="0" borderId="26" xfId="0" applyFont="1" applyFill="1" applyBorder="1">
      <alignment vertical="center"/>
    </xf>
    <xf numFmtId="0" fontId="10" fillId="0" borderId="0" xfId="0" applyFont="1">
      <alignment vertical="center"/>
    </xf>
    <xf numFmtId="0" fontId="10" fillId="6" borderId="26" xfId="0" applyFont="1" applyFill="1" applyBorder="1" applyAlignment="1">
      <alignment horizontal="left" vertical="top" shrinkToFit="1"/>
    </xf>
    <xf numFmtId="0" fontId="14" fillId="0" borderId="26" xfId="0" applyFont="1" applyFill="1" applyBorder="1" applyAlignment="1">
      <alignment vertical="center" shrinkToFit="1"/>
    </xf>
    <xf numFmtId="0" fontId="15" fillId="6" borderId="26" xfId="0" applyFont="1" applyFill="1" applyBorder="1" applyAlignment="1">
      <alignment vertical="top" wrapText="1"/>
    </xf>
    <xf numFmtId="0" fontId="13" fillId="0" borderId="0" xfId="0" applyFont="1" applyFill="1" applyBorder="1" applyAlignment="1">
      <alignment horizontal="right" vertical="center" shrinkToFit="1"/>
    </xf>
    <xf numFmtId="0" fontId="9" fillId="0" borderId="26" xfId="0" applyFont="1" applyBorder="1" applyAlignment="1">
      <alignment horizontal="right" vertical="center"/>
    </xf>
    <xf numFmtId="0" fontId="17" fillId="0" borderId="26" xfId="0" applyFont="1" applyBorder="1" applyAlignment="1">
      <alignment horizontal="right" vertical="center"/>
    </xf>
    <xf numFmtId="0" fontId="10" fillId="6" borderId="26" xfId="0" applyFont="1" applyFill="1" applyBorder="1" applyAlignment="1">
      <alignment vertical="top" shrinkToFit="1"/>
    </xf>
    <xf numFmtId="0" fontId="18" fillId="0" borderId="0" xfId="0" applyFont="1" applyFill="1" applyBorder="1">
      <alignment vertical="center"/>
    </xf>
    <xf numFmtId="0" fontId="6" fillId="0" borderId="26" xfId="0" applyFont="1" applyFill="1" applyBorder="1" applyAlignment="1">
      <alignment horizontal="center" vertical="center" shrinkToFit="1"/>
    </xf>
    <xf numFmtId="0" fontId="10" fillId="0" borderId="0" xfId="0" applyFont="1" applyFill="1" applyBorder="1">
      <alignment vertical="center"/>
    </xf>
    <xf numFmtId="0" fontId="21" fillId="0" borderId="0" xfId="0" applyFont="1">
      <alignment vertical="center"/>
    </xf>
    <xf numFmtId="0" fontId="18" fillId="0" borderId="0" xfId="0" applyFont="1">
      <alignment vertical="center"/>
    </xf>
    <xf numFmtId="0" fontId="18" fillId="0" borderId="26" xfId="0" applyFont="1" applyBorder="1" applyAlignment="1">
      <alignment vertical="center"/>
    </xf>
    <xf numFmtId="0" fontId="18" fillId="0" borderId="32" xfId="0" applyFont="1" applyBorder="1" applyAlignment="1">
      <alignment vertical="center"/>
    </xf>
    <xf numFmtId="0" fontId="18" fillId="0" borderId="32" xfId="0" applyFont="1" applyBorder="1" applyAlignment="1">
      <alignment vertical="center" wrapText="1"/>
    </xf>
    <xf numFmtId="0" fontId="18" fillId="0" borderId="26" xfId="0" applyFont="1" applyBorder="1" applyAlignment="1">
      <alignment vertical="center" wrapText="1"/>
    </xf>
    <xf numFmtId="0" fontId="18" fillId="0" borderId="26" xfId="0" applyFont="1" applyBorder="1" applyAlignment="1">
      <alignment vertical="center" shrinkToFit="1"/>
    </xf>
    <xf numFmtId="0" fontId="15" fillId="0" borderId="0" xfId="0" applyFont="1">
      <alignment vertical="center"/>
    </xf>
    <xf numFmtId="0" fontId="15" fillId="0" borderId="26" xfId="0" applyFont="1" applyBorder="1" applyAlignment="1">
      <alignment vertical="center"/>
    </xf>
    <xf numFmtId="0" fontId="9" fillId="0" borderId="26" xfId="0" applyFont="1" applyBorder="1" applyAlignment="1">
      <alignment horizontal="center" vertical="center"/>
    </xf>
    <xf numFmtId="0" fontId="9" fillId="0" borderId="32" xfId="0" applyFont="1" applyBorder="1" applyAlignment="1">
      <alignment horizontal="center" vertical="center"/>
    </xf>
    <xf numFmtId="0" fontId="9" fillId="0" borderId="0" xfId="0" applyFont="1">
      <alignment vertical="center"/>
    </xf>
    <xf numFmtId="0" fontId="9" fillId="0" borderId="0" xfId="0" applyFont="1" applyFill="1" applyAlignment="1">
      <alignment vertical="center" shrinkToFit="1"/>
    </xf>
    <xf numFmtId="0" fontId="6" fillId="0" borderId="0" xfId="0" applyFont="1" applyBorder="1" applyAlignment="1">
      <alignment vertical="center" shrinkToFit="1"/>
    </xf>
    <xf numFmtId="0" fontId="22" fillId="0" borderId="0" xfId="0" applyFont="1" applyFill="1" applyBorder="1" applyAlignment="1">
      <alignment horizontal="justify" vertical="top" wrapText="1"/>
    </xf>
    <xf numFmtId="0" fontId="15" fillId="0" borderId="0" xfId="0" applyFont="1" applyFill="1" applyBorder="1" applyAlignment="1">
      <alignment horizontal="left" vertical="top" wrapText="1"/>
    </xf>
    <xf numFmtId="0" fontId="10" fillId="0" borderId="26" xfId="0" applyFont="1" applyFill="1" applyBorder="1" applyAlignment="1">
      <alignment horizontal="center" vertical="center" shrinkToFit="1"/>
    </xf>
    <xf numFmtId="0" fontId="10" fillId="0" borderId="0" xfId="0" applyFont="1" applyFill="1" applyBorder="1" applyAlignment="1">
      <alignment vertical="center"/>
    </xf>
    <xf numFmtId="0" fontId="14" fillId="0" borderId="26" xfId="0" applyFont="1" applyBorder="1">
      <alignment vertical="center"/>
    </xf>
    <xf numFmtId="0" fontId="18" fillId="0" borderId="0" xfId="0" applyFont="1" applyBorder="1" applyAlignment="1">
      <alignment vertical="center" wrapText="1"/>
    </xf>
    <xf numFmtId="0" fontId="18" fillId="0" borderId="0" xfId="0" applyFont="1" applyAlignment="1">
      <alignment vertical="center" wrapText="1"/>
    </xf>
    <xf numFmtId="0" fontId="15" fillId="0" borderId="0" xfId="0" applyFont="1" applyBorder="1">
      <alignment vertical="center"/>
    </xf>
    <xf numFmtId="0" fontId="9" fillId="0" borderId="0" xfId="0" applyFont="1" applyBorder="1" applyAlignment="1">
      <alignment horizontal="center" vertical="center"/>
    </xf>
    <xf numFmtId="0" fontId="9" fillId="0" borderId="0" xfId="0" applyFont="1" applyAlignment="1">
      <alignment horizontal="center" vertical="center"/>
    </xf>
    <xf numFmtId="0" fontId="14" fillId="0" borderId="0" xfId="0" applyFont="1" applyAlignment="1">
      <alignment vertical="center" shrinkToFit="1"/>
    </xf>
    <xf numFmtId="0" fontId="18" fillId="0" borderId="26" xfId="0" applyFont="1" applyBorder="1">
      <alignment vertical="center"/>
    </xf>
    <xf numFmtId="0" fontId="18" fillId="0" borderId="32" xfId="0" applyFont="1" applyBorder="1">
      <alignment vertical="center"/>
    </xf>
    <xf numFmtId="0" fontId="14" fillId="0" borderId="26" xfId="0" applyFont="1" applyBorder="1" applyAlignment="1">
      <alignment vertical="center" wrapText="1"/>
    </xf>
    <xf numFmtId="0" fontId="0" fillId="0" borderId="26" xfId="0" applyBorder="1" applyAlignment="1">
      <alignment vertical="center"/>
    </xf>
    <xf numFmtId="0" fontId="23" fillId="0" borderId="33" xfId="0" applyFont="1" applyBorder="1" applyAlignment="1">
      <alignment vertical="center"/>
    </xf>
    <xf numFmtId="0" fontId="24" fillId="0" borderId="34" xfId="0" applyFont="1" applyBorder="1">
      <alignment vertical="center"/>
    </xf>
    <xf numFmtId="0" fontId="24" fillId="0" borderId="0" xfId="0" applyFont="1">
      <alignment vertical="center"/>
    </xf>
    <xf numFmtId="0" fontId="0" fillId="0" borderId="30" xfId="0" applyBorder="1" applyAlignment="1">
      <alignment vertical="center"/>
    </xf>
    <xf numFmtId="0" fontId="25" fillId="0" borderId="0" xfId="0" applyFont="1" applyAlignment="1">
      <alignment horizontal="left" vertical="center"/>
    </xf>
    <xf numFmtId="0" fontId="0" fillId="0" borderId="0" xfId="0" applyFont="1">
      <alignment vertical="center"/>
    </xf>
    <xf numFmtId="0" fontId="0" fillId="0" borderId="0" xfId="0" applyFont="1" applyBorder="1" applyAlignment="1">
      <alignment vertical="center" wrapText="1"/>
    </xf>
    <xf numFmtId="0" fontId="0" fillId="0" borderId="28" xfId="0" applyFont="1" applyBorder="1" applyAlignment="1">
      <alignment vertical="center" shrinkToFit="1"/>
    </xf>
    <xf numFmtId="0" fontId="0" fillId="0" borderId="0" xfId="0" applyFont="1" applyBorder="1" applyAlignment="1">
      <alignment vertical="center" shrinkToFit="1"/>
    </xf>
    <xf numFmtId="0" fontId="0" fillId="0" borderId="13" xfId="0" applyBorder="1" applyAlignment="1">
      <alignment horizontal="center" vertical="center"/>
    </xf>
    <xf numFmtId="0" fontId="0" fillId="0" borderId="18" xfId="0" applyBorder="1" applyAlignment="1">
      <alignment horizontal="center" vertical="center"/>
    </xf>
    <xf numFmtId="0" fontId="0" fillId="0" borderId="29" xfId="0" applyBorder="1" applyAlignment="1">
      <alignment horizontal="center" vertical="center"/>
    </xf>
    <xf numFmtId="0" fontId="0" fillId="5" borderId="13" xfId="0" applyFont="1" applyFill="1" applyBorder="1" applyAlignment="1">
      <alignment vertical="center"/>
    </xf>
    <xf numFmtId="0" fontId="0" fillId="0" borderId="29" xfId="0" applyBorder="1" applyAlignment="1">
      <alignment vertical="center"/>
    </xf>
    <xf numFmtId="0" fontId="0" fillId="0" borderId="15" xfId="0" applyFont="1" applyBorder="1" applyAlignment="1">
      <alignment vertical="top" wrapText="1"/>
    </xf>
    <xf numFmtId="0" fontId="0" fillId="0" borderId="20" xfId="0" applyBorder="1" applyAlignment="1">
      <alignment vertical="center"/>
    </xf>
    <xf numFmtId="0" fontId="0" fillId="0" borderId="8" xfId="0" applyBorder="1" applyAlignment="1">
      <alignment vertical="center"/>
    </xf>
    <xf numFmtId="0" fontId="0" fillId="0" borderId="28" xfId="0" applyBorder="1" applyAlignment="1">
      <alignment vertical="center"/>
    </xf>
    <xf numFmtId="0" fontId="0" fillId="0" borderId="0" xfId="0" applyBorder="1" applyAlignment="1">
      <alignment vertical="center"/>
    </xf>
    <xf numFmtId="0" fontId="0" fillId="0" borderId="10" xfId="0" applyBorder="1" applyAlignment="1">
      <alignment vertical="center"/>
    </xf>
    <xf numFmtId="0" fontId="0" fillId="0" borderId="12" xfId="0" applyBorder="1" applyAlignment="1">
      <alignment vertical="center"/>
    </xf>
    <xf numFmtId="0" fontId="0" fillId="0" borderId="17" xfId="0" applyBorder="1" applyAlignment="1">
      <alignment vertical="center"/>
    </xf>
    <xf numFmtId="0" fontId="0" fillId="0" borderId="7" xfId="0" applyBorder="1" applyAlignment="1">
      <alignment vertical="center"/>
    </xf>
    <xf numFmtId="0" fontId="0" fillId="0" borderId="20" xfId="0" applyFont="1" applyBorder="1" applyAlignment="1">
      <alignment vertical="top" wrapText="1"/>
    </xf>
    <xf numFmtId="0" fontId="0" fillId="0" borderId="8" xfId="0" applyFont="1" applyBorder="1" applyAlignment="1">
      <alignment vertical="top" wrapText="1"/>
    </xf>
    <xf numFmtId="0" fontId="0" fillId="0" borderId="28" xfId="0" applyFont="1" applyBorder="1" applyAlignment="1">
      <alignment vertical="top" wrapText="1"/>
    </xf>
    <xf numFmtId="0" fontId="0" fillId="0" borderId="0" xfId="0" applyFont="1" applyBorder="1" applyAlignment="1">
      <alignment vertical="top" wrapText="1"/>
    </xf>
    <xf numFmtId="0" fontId="0" fillId="0" borderId="10" xfId="0" applyFont="1" applyBorder="1" applyAlignment="1">
      <alignment vertical="top" wrapText="1"/>
    </xf>
    <xf numFmtId="0" fontId="0" fillId="0" borderId="12" xfId="0" applyFont="1" applyBorder="1" applyAlignment="1">
      <alignment vertical="top" wrapText="1"/>
    </xf>
    <xf numFmtId="0" fontId="0" fillId="0" borderId="17" xfId="0" applyFont="1" applyBorder="1" applyAlignment="1">
      <alignment vertical="top" wrapText="1"/>
    </xf>
    <xf numFmtId="0" fontId="0" fillId="0" borderId="7" xfId="0" applyFont="1" applyBorder="1" applyAlignment="1">
      <alignment vertical="top" wrapText="1"/>
    </xf>
    <xf numFmtId="0" fontId="0" fillId="0" borderId="0" xfId="0" applyFont="1" applyBorder="1" applyAlignment="1">
      <alignment horizontal="center" vertical="center" shrinkToFit="1"/>
    </xf>
    <xf numFmtId="0" fontId="0" fillId="0" borderId="13" xfId="0" applyBorder="1">
      <alignment vertical="center"/>
    </xf>
    <xf numFmtId="0" fontId="0" fillId="0" borderId="29" xfId="0" applyBorder="1">
      <alignment vertical="center"/>
    </xf>
    <xf numFmtId="0" fontId="0" fillId="0" borderId="13" xfId="0" applyBorder="1" applyAlignment="1">
      <alignment vertical="center"/>
    </xf>
    <xf numFmtId="0" fontId="0" fillId="0" borderId="18" xfId="0" applyBorder="1" applyAlignment="1">
      <alignment vertical="center"/>
    </xf>
    <xf numFmtId="0" fontId="0" fillId="0" borderId="13" xfId="0" applyBorder="1" applyAlignment="1">
      <alignment vertical="center" shrinkToFit="1"/>
    </xf>
    <xf numFmtId="0" fontId="0" fillId="0" borderId="18" xfId="0" applyBorder="1" applyAlignment="1">
      <alignment vertical="center" shrinkToFit="1"/>
    </xf>
    <xf numFmtId="0" fontId="0" fillId="0" borderId="29" xfId="0" applyBorder="1" applyAlignment="1">
      <alignment vertical="center" shrinkToFit="1"/>
    </xf>
    <xf numFmtId="0" fontId="0" fillId="0" borderId="13" xfId="0" applyBorder="1" applyAlignment="1">
      <alignment vertical="center" wrapText="1"/>
    </xf>
    <xf numFmtId="0" fontId="0" fillId="0" borderId="18" xfId="0" applyBorder="1" applyAlignment="1">
      <alignment vertical="center" wrapText="1"/>
    </xf>
    <xf numFmtId="0" fontId="0" fillId="0" borderId="29" xfId="0" applyBorder="1" applyAlignment="1">
      <alignment vertical="center" wrapText="1"/>
    </xf>
    <xf numFmtId="0" fontId="0" fillId="0" borderId="13" xfId="0" applyBorder="1" applyAlignment="1">
      <alignment horizontal="center" vertical="center" wrapText="1"/>
    </xf>
    <xf numFmtId="0" fontId="0" fillId="0" borderId="18" xfId="0" applyBorder="1" applyAlignment="1">
      <alignment horizontal="center" vertical="center" wrapText="1"/>
    </xf>
    <xf numFmtId="0" fontId="0" fillId="0" borderId="29" xfId="0" applyBorder="1" applyAlignment="1">
      <alignment horizontal="center" vertical="center" wrapText="1"/>
    </xf>
    <xf numFmtId="0" fontId="0" fillId="0" borderId="26" xfId="0" applyBorder="1" applyAlignment="1">
      <alignment vertical="center" wrapText="1"/>
    </xf>
    <xf numFmtId="0" fontId="0" fillId="0" borderId="20" xfId="0" applyFont="1" applyBorder="1" applyAlignment="1">
      <alignment vertical="center" wrapText="1"/>
    </xf>
    <xf numFmtId="0" fontId="0" fillId="0" borderId="0" xfId="0" applyBorder="1" applyAlignment="1">
      <alignment vertical="top"/>
    </xf>
    <xf numFmtId="0" fontId="9" fillId="0" borderId="0" xfId="0" applyFont="1" applyFill="1" applyBorder="1" applyAlignment="1">
      <alignment vertical="center" shrinkToFit="1"/>
    </xf>
    <xf numFmtId="0" fontId="9" fillId="0" borderId="13" xfId="0" applyFont="1" applyFill="1" applyBorder="1" applyAlignment="1">
      <alignment vertical="center" shrinkToFit="1"/>
    </xf>
    <xf numFmtId="0" fontId="9" fillId="0" borderId="29" xfId="0" applyFont="1" applyFill="1" applyBorder="1" applyAlignment="1">
      <alignment vertical="center" shrinkToFit="1"/>
    </xf>
    <xf numFmtId="0" fontId="9" fillId="0" borderId="26" xfId="0" applyFont="1" applyFill="1" applyBorder="1" applyAlignment="1">
      <alignment vertical="center" shrinkToFit="1"/>
    </xf>
    <xf numFmtId="0" fontId="16" fillId="0" borderId="26" xfId="0" applyFont="1" applyBorder="1" applyAlignment="1">
      <alignment vertical="center" shrinkToFit="1"/>
    </xf>
    <xf numFmtId="0" fontId="10" fillId="6" borderId="13" xfId="0" applyFont="1" applyFill="1" applyBorder="1" applyAlignment="1">
      <alignment horizontal="left" vertical="top" shrinkToFit="1"/>
    </xf>
    <xf numFmtId="0" fontId="10" fillId="6" borderId="18" xfId="0" applyFont="1" applyFill="1" applyBorder="1" applyAlignment="1">
      <alignment horizontal="left" vertical="top" shrinkToFit="1"/>
    </xf>
    <xf numFmtId="0" fontId="10" fillId="6" borderId="29" xfId="0" applyFont="1" applyFill="1" applyBorder="1" applyAlignment="1">
      <alignment horizontal="left" vertical="top" shrinkToFit="1"/>
    </xf>
    <xf numFmtId="0" fontId="10" fillId="6" borderId="13" xfId="0" applyFont="1" applyFill="1" applyBorder="1" applyAlignment="1">
      <alignment vertical="top" wrapText="1"/>
    </xf>
    <xf numFmtId="0" fontId="10" fillId="6" borderId="18" xfId="0" applyFont="1" applyFill="1" applyBorder="1" applyAlignment="1">
      <alignment vertical="top" wrapText="1"/>
    </xf>
    <xf numFmtId="0" fontId="10" fillId="6" borderId="29" xfId="0" applyFont="1" applyFill="1" applyBorder="1" applyAlignment="1">
      <alignment vertical="top" wrapText="1"/>
    </xf>
    <xf numFmtId="0" fontId="14" fillId="0" borderId="26" xfId="0" applyFont="1" applyFill="1" applyBorder="1" applyAlignment="1">
      <alignment vertical="center" shrinkToFit="1"/>
    </xf>
    <xf numFmtId="0" fontId="10" fillId="6" borderId="13" xfId="0" applyFont="1" applyFill="1" applyBorder="1" applyAlignment="1">
      <alignment vertical="center" shrinkToFit="1"/>
    </xf>
    <xf numFmtId="0" fontId="10" fillId="6" borderId="29" xfId="0" applyFont="1" applyFill="1" applyBorder="1" applyAlignment="1">
      <alignment vertical="center" shrinkToFit="1"/>
    </xf>
    <xf numFmtId="0" fontId="10" fillId="0" borderId="26" xfId="0" applyFont="1" applyFill="1" applyBorder="1" applyAlignment="1">
      <alignment vertical="center" shrinkToFit="1"/>
    </xf>
    <xf numFmtId="0" fontId="18" fillId="0" borderId="0" xfId="0" applyFont="1" applyFill="1" applyBorder="1" applyAlignment="1">
      <alignment vertical="center"/>
    </xf>
    <xf numFmtId="0" fontId="19" fillId="0" borderId="0" xfId="0" applyFont="1" applyBorder="1" applyAlignment="1">
      <alignment vertical="center"/>
    </xf>
    <xf numFmtId="0" fontId="18" fillId="0" borderId="0" xfId="0" applyFont="1" applyFill="1" applyBorder="1">
      <alignment vertical="center"/>
    </xf>
    <xf numFmtId="0" fontId="10" fillId="0" borderId="13" xfId="0" applyFont="1" applyFill="1" applyBorder="1" applyAlignment="1">
      <alignment vertical="center" shrinkToFit="1"/>
    </xf>
    <xf numFmtId="0" fontId="10" fillId="0" borderId="18" xfId="0" applyFont="1" applyFill="1" applyBorder="1" applyAlignment="1">
      <alignment vertical="center" shrinkToFit="1"/>
    </xf>
    <xf numFmtId="0" fontId="10" fillId="0" borderId="29" xfId="0" applyFont="1" applyFill="1" applyBorder="1" applyAlignment="1">
      <alignment vertical="center" shrinkToFit="1"/>
    </xf>
    <xf numFmtId="0" fontId="10" fillId="0" borderId="0" xfId="0" applyFont="1" applyFill="1" applyBorder="1" applyAlignment="1">
      <alignment vertical="center" shrinkToFit="1"/>
    </xf>
    <xf numFmtId="0" fontId="6" fillId="0" borderId="15" xfId="0" applyFont="1" applyFill="1" applyBorder="1" applyAlignment="1">
      <alignment vertical="center" shrinkToFit="1"/>
    </xf>
    <xf numFmtId="0" fontId="10" fillId="6" borderId="26" xfId="0" applyFont="1" applyFill="1" applyBorder="1" applyAlignment="1">
      <alignment vertical="center" shrinkToFit="1"/>
    </xf>
    <xf numFmtId="0" fontId="11" fillId="0" borderId="13" xfId="0" applyFont="1" applyBorder="1" applyAlignment="1">
      <alignment vertical="center" shrinkToFit="1"/>
    </xf>
    <xf numFmtId="0" fontId="11" fillId="0" borderId="26" xfId="0" applyFont="1" applyBorder="1" applyAlignment="1">
      <alignment vertical="center" shrinkToFit="1"/>
    </xf>
    <xf numFmtId="0" fontId="10" fillId="0" borderId="15" xfId="0" applyFont="1" applyFill="1" applyBorder="1" applyAlignment="1">
      <alignment vertical="center" shrinkToFit="1"/>
    </xf>
    <xf numFmtId="0" fontId="0" fillId="0" borderId="20" xfId="0" applyBorder="1" applyAlignment="1">
      <alignment vertical="center" shrinkToFit="1"/>
    </xf>
    <xf numFmtId="0" fontId="0" fillId="0" borderId="12" xfId="0" applyBorder="1" applyAlignment="1">
      <alignment vertical="center" shrinkToFit="1"/>
    </xf>
    <xf numFmtId="0" fontId="0" fillId="0" borderId="17" xfId="0" applyBorder="1" applyAlignment="1">
      <alignment vertical="center" shrinkToFit="1"/>
    </xf>
    <xf numFmtId="0" fontId="10" fillId="0" borderId="8" xfId="0" applyFont="1" applyFill="1" applyBorder="1" applyAlignment="1">
      <alignment vertical="center" shrinkToFit="1"/>
    </xf>
    <xf numFmtId="0" fontId="10" fillId="0" borderId="12" xfId="0" applyFont="1" applyFill="1" applyBorder="1" applyAlignment="1">
      <alignment vertical="center" shrinkToFit="1"/>
    </xf>
    <xf numFmtId="0" fontId="10" fillId="0" borderId="7" xfId="0" applyFont="1" applyFill="1" applyBorder="1" applyAlignment="1">
      <alignment vertical="center" shrinkToFit="1"/>
    </xf>
    <xf numFmtId="0" fontId="10" fillId="6" borderId="30" xfId="0" applyFont="1" applyFill="1" applyBorder="1" applyAlignment="1">
      <alignment horizontal="left" vertical="top" wrapText="1" shrinkToFit="1"/>
    </xf>
    <xf numFmtId="0" fontId="10" fillId="6" borderId="27" xfId="0" applyFont="1" applyFill="1" applyBorder="1" applyAlignment="1">
      <alignment horizontal="left" vertical="top" shrinkToFit="1"/>
    </xf>
    <xf numFmtId="0" fontId="10" fillId="6" borderId="30" xfId="0" applyFont="1" applyFill="1" applyBorder="1" applyAlignment="1">
      <alignment horizontal="left" vertical="top" shrinkToFit="1"/>
    </xf>
    <xf numFmtId="0" fontId="15" fillId="6" borderId="30" xfId="0" applyFont="1" applyFill="1" applyBorder="1" applyAlignment="1">
      <alignment horizontal="left" vertical="top" wrapText="1" shrinkToFit="1"/>
    </xf>
    <xf numFmtId="0" fontId="15" fillId="6" borderId="27" xfId="0" applyFont="1" applyFill="1" applyBorder="1" applyAlignment="1">
      <alignment horizontal="left" vertical="top" shrinkToFit="1"/>
    </xf>
    <xf numFmtId="0" fontId="15" fillId="6" borderId="31" xfId="0" applyFont="1" applyFill="1" applyBorder="1" applyAlignment="1">
      <alignment horizontal="left" vertical="top" wrapText="1" shrinkToFit="1"/>
    </xf>
    <xf numFmtId="0" fontId="12" fillId="6" borderId="30" xfId="0" applyFont="1" applyFill="1" applyBorder="1" applyAlignment="1">
      <alignment vertical="top" shrinkToFit="1"/>
    </xf>
    <xf numFmtId="0" fontId="20" fillId="0" borderId="27" xfId="0" applyFont="1" applyBorder="1" applyAlignment="1">
      <alignment vertical="top" shrinkToFit="1"/>
    </xf>
    <xf numFmtId="0" fontId="10" fillId="6" borderId="15" xfId="0" applyFont="1" applyFill="1" applyBorder="1" applyAlignment="1">
      <alignment vertical="center" shrinkToFit="1"/>
    </xf>
    <xf numFmtId="0" fontId="11" fillId="0" borderId="8" xfId="0" applyFont="1" applyBorder="1" applyAlignment="1">
      <alignment vertical="center" shrinkToFit="1"/>
    </xf>
    <xf numFmtId="0" fontId="11" fillId="0" borderId="12" xfId="0" applyFont="1" applyBorder="1" applyAlignment="1">
      <alignment vertical="center" shrinkToFit="1"/>
    </xf>
    <xf numFmtId="0" fontId="11" fillId="0" borderId="7" xfId="0" applyFont="1" applyBorder="1" applyAlignment="1">
      <alignment vertical="center" shrinkToFit="1"/>
    </xf>
    <xf numFmtId="0" fontId="10" fillId="0" borderId="27" xfId="0" applyFont="1" applyFill="1" applyBorder="1" applyAlignment="1">
      <alignment vertical="center" shrinkToFit="1"/>
    </xf>
    <xf numFmtId="0" fontId="11" fillId="0" borderId="27" xfId="0" applyFont="1" applyBorder="1" applyAlignment="1">
      <alignment vertical="center" shrinkToFit="1"/>
    </xf>
    <xf numFmtId="0" fontId="9" fillId="0" borderId="0" xfId="0" applyFont="1" applyFill="1" applyBorder="1" applyAlignment="1">
      <alignment vertical="center"/>
    </xf>
    <xf numFmtId="0" fontId="16" fillId="0" borderId="0" xfId="0" applyFont="1" applyBorder="1" applyAlignment="1">
      <alignment vertical="center"/>
    </xf>
    <xf numFmtId="0" fontId="10" fillId="0" borderId="0" xfId="0" applyFont="1" applyFill="1" applyBorder="1" applyAlignment="1">
      <alignment horizontal="right" vertical="center" shrinkToFit="1"/>
    </xf>
    <xf numFmtId="0" fontId="10" fillId="0" borderId="0" xfId="0" applyFont="1" applyFill="1" applyBorder="1">
      <alignment vertical="center"/>
    </xf>
    <xf numFmtId="0" fontId="6" fillId="0" borderId="0" xfId="0" applyFont="1" applyBorder="1" applyAlignment="1">
      <alignment vertical="center" shrinkToFit="1"/>
    </xf>
    <xf numFmtId="0" fontId="15" fillId="0" borderId="0" xfId="0" applyFont="1" applyFill="1" applyBorder="1" applyAlignment="1">
      <alignment horizontal="left" vertical="top" wrapText="1"/>
    </xf>
    <xf numFmtId="0" fontId="6" fillId="0" borderId="8" xfId="0" applyFont="1" applyFill="1" applyBorder="1" applyAlignment="1">
      <alignment vertical="center" shrinkToFit="1"/>
    </xf>
    <xf numFmtId="0" fontId="0" fillId="0" borderId="8" xfId="0" applyBorder="1" applyAlignment="1">
      <alignment vertical="center" shrinkToFit="1"/>
    </xf>
    <xf numFmtId="0" fontId="0" fillId="0" borderId="7" xfId="0" applyBorder="1" applyAlignment="1">
      <alignment vertical="center" shrinkToFit="1"/>
    </xf>
    <xf numFmtId="0" fontId="0" fillId="0" borderId="26" xfId="0" applyFill="1" applyBorder="1">
      <alignment vertical="center"/>
    </xf>
    <xf numFmtId="0" fontId="0" fillId="0" borderId="26" xfId="0" applyFont="1" applyBorder="1" applyAlignment="1">
      <alignment vertical="center" shrinkToFit="1"/>
    </xf>
  </cellXfs>
  <cellStyles count="1">
    <cellStyle name="標準" xfId="0" builtinId="0"/>
  </cellStyles>
  <dxfs count="10">
    <dxf>
      <font>
        <color theme="0"/>
      </font>
      <fill>
        <patternFill patternType="none">
          <bgColor auto="1"/>
        </patternFill>
      </fill>
      <border>
        <left/>
        <right/>
        <top/>
        <bottom/>
      </border>
    </dxf>
    <dxf>
      <font>
        <color theme="0"/>
      </font>
      <fill>
        <patternFill patternType="none">
          <bgColor auto="1"/>
        </patternFill>
      </fill>
      <border>
        <left/>
        <right/>
        <top/>
        <bottom/>
      </border>
    </dxf>
    <dxf>
      <font>
        <color theme="0"/>
      </font>
      <fill>
        <patternFill patternType="none">
          <bgColor auto="1"/>
        </patternFill>
      </fill>
      <border>
        <left/>
        <right/>
        <top/>
        <bottom/>
      </border>
    </dxf>
    <dxf>
      <font>
        <color theme="0"/>
      </font>
      <fill>
        <patternFill patternType="none">
          <bgColor auto="1"/>
        </patternFill>
      </fill>
      <border>
        <left/>
        <right/>
        <top/>
        <bottom/>
      </border>
    </dxf>
    <dxf>
      <font>
        <color theme="0"/>
      </font>
      <fill>
        <patternFill patternType="none">
          <bgColor auto="1"/>
        </patternFill>
      </fill>
      <border>
        <left/>
        <right/>
        <top/>
        <bottom/>
      </border>
    </dxf>
    <dxf>
      <font>
        <color theme="0"/>
      </font>
      <fill>
        <patternFill patternType="none">
          <bgColor auto="1"/>
        </patternFill>
      </fill>
      <border>
        <left/>
        <right/>
        <top/>
        <bottom/>
      </border>
    </dxf>
    <dxf>
      <font>
        <color theme="0"/>
      </font>
      <fill>
        <patternFill patternType="none">
          <bgColor auto="1"/>
        </patternFill>
      </fill>
      <border>
        <left/>
        <right/>
        <top/>
        <bottom/>
      </border>
    </dxf>
    <dxf>
      <font>
        <color theme="0"/>
      </font>
      <fill>
        <patternFill patternType="none">
          <bgColor auto="1"/>
        </patternFill>
      </fill>
      <border>
        <left/>
        <right/>
        <top/>
        <bottom/>
      </border>
    </dxf>
    <dxf>
      <font>
        <color theme="0"/>
      </font>
      <fill>
        <patternFill patternType="none">
          <bgColor auto="1"/>
        </patternFill>
      </fill>
    </dxf>
    <dxf>
      <font>
        <color theme="0"/>
      </font>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9</xdr:col>
      <xdr:colOff>516890</xdr:colOff>
      <xdr:row>5</xdr:row>
      <xdr:rowOff>170180</xdr:rowOff>
    </xdr:from>
    <xdr:to>
      <xdr:col>12</xdr:col>
      <xdr:colOff>584835</xdr:colOff>
      <xdr:row>12</xdr:row>
      <xdr:rowOff>22225</xdr:rowOff>
    </xdr:to>
    <xdr:sp macro="" textlink="">
      <xdr:nvSpPr>
        <xdr:cNvPr id="2" name="テキスト 1">
          <a:extLst>
            <a:ext uri="{FF2B5EF4-FFF2-40B4-BE49-F238E27FC236}">
              <a16:creationId xmlns:a16="http://schemas.microsoft.com/office/drawing/2014/main" id="{00000000-0008-0000-0000-000002000000}"/>
            </a:ext>
          </a:extLst>
        </xdr:cNvPr>
        <xdr:cNvSpPr txBox="1"/>
      </xdr:nvSpPr>
      <xdr:spPr>
        <a:xfrm>
          <a:off x="6689090" y="1360805"/>
          <a:ext cx="2315845" cy="1518920"/>
        </a:xfrm>
        <a:prstGeom prst="rect">
          <a:avLst/>
        </a:prstGeom>
        <a:solidFill>
          <a:schemeClr val="bg1"/>
        </a:solidFill>
        <a:ln w="9525" cap="flat" cmpd="sng">
          <a:solidFill>
            <a:sysClr val="windowText" lastClr="000000"/>
          </a:solidFill>
          <a:prstDash val="solid"/>
          <a:miter/>
          <a:headEnd/>
          <a:tailEnd/>
        </a:ln>
      </xdr:spPr>
      <xdr:style>
        <a:lnRef idx="0">
          <a:srgbClr val="000000"/>
        </a:lnRef>
        <a:fillRef idx="0">
          <a:srgbClr val="000000"/>
        </a:fillRef>
        <a:effectRef idx="0">
          <a:srgbClr val="000000"/>
        </a:effectRef>
        <a:fontRef idx="minor">
          <a:schemeClr val="dk1"/>
        </a:fontRef>
      </xdr:style>
      <xdr:txBody>
        <a:bodyPr vertOverflow="clip" horzOverflow="clip"/>
        <a:lstStyle/>
        <a:p>
          <a:r>
            <a:rPr kumimoji="1" lang="ja-JP" altLang="en-US"/>
            <a:t>書類の入力作業は、すべてオレンジ色のシート上で行ってください。</a:t>
          </a:r>
        </a:p>
        <a:p>
          <a:r>
            <a:rPr kumimoji="1" lang="ja-JP" altLang="en-US"/>
            <a:t>緑色、青色、および紫色のシートは印刷専用ですので、基本的に編集は行わないようお願いいたします。</a:t>
          </a:r>
        </a:p>
      </xdr:txBody>
    </xdr:sp>
    <xdr:clientData/>
  </xdr:twoCellAnchor>
  <xdr:twoCellAnchor>
    <xdr:from>
      <xdr:col>9</xdr:col>
      <xdr:colOff>505460</xdr:colOff>
      <xdr:row>12</xdr:row>
      <xdr:rowOff>215900</xdr:rowOff>
    </xdr:from>
    <xdr:to>
      <xdr:col>12</xdr:col>
      <xdr:colOff>573405</xdr:colOff>
      <xdr:row>21</xdr:row>
      <xdr:rowOff>198120</xdr:rowOff>
    </xdr:to>
    <xdr:sp macro="" textlink="">
      <xdr:nvSpPr>
        <xdr:cNvPr id="4" name="テキスト 3">
          <a:extLst>
            <a:ext uri="{FF2B5EF4-FFF2-40B4-BE49-F238E27FC236}">
              <a16:creationId xmlns:a16="http://schemas.microsoft.com/office/drawing/2014/main" id="{00000000-0008-0000-0000-000004000000}"/>
            </a:ext>
          </a:extLst>
        </xdr:cNvPr>
        <xdr:cNvSpPr txBox="1"/>
      </xdr:nvSpPr>
      <xdr:spPr>
        <a:xfrm>
          <a:off x="6677660" y="3073400"/>
          <a:ext cx="2315845" cy="2125345"/>
        </a:xfrm>
        <a:prstGeom prst="rect">
          <a:avLst/>
        </a:prstGeom>
        <a:solidFill>
          <a:schemeClr val="bg1"/>
        </a:solidFill>
        <a:ln w="9525" cap="flat" cmpd="sng">
          <a:solidFill>
            <a:sysClr val="windowText" lastClr="000000"/>
          </a:solidFill>
          <a:prstDash val="solid"/>
          <a:miter/>
          <a:headEnd/>
          <a:tailEnd/>
        </a:ln>
      </xdr:spPr>
      <xdr:style>
        <a:lnRef idx="0">
          <a:srgbClr val="000000"/>
        </a:lnRef>
        <a:fillRef idx="0">
          <a:srgbClr val="000000"/>
        </a:fillRef>
        <a:effectRef idx="0">
          <a:srgbClr val="000000"/>
        </a:effectRef>
        <a:fontRef idx="minor">
          <a:schemeClr val="dk1"/>
        </a:fontRef>
      </xdr:style>
      <xdr:txBody>
        <a:bodyPr vertOverflow="clip" horzOverflow="clip"/>
        <a:lstStyle/>
        <a:p>
          <a:r>
            <a:rPr kumimoji="1" lang="ja-JP" altLang="en-US"/>
            <a:t>誤印刷を防止するため、名前が11人以上入力されていない場合、紫色のシートを印刷できない仕組みにしています。</a:t>
          </a:r>
        </a:p>
        <a:p>
          <a:r>
            <a:rPr kumimoji="1" lang="ja-JP" altLang="en-US"/>
            <a:t>紫色のシートで実際の記載内容を確認したい場合は、必ず11人以上の名前を入力してからご確認ください。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189865</xdr:colOff>
      <xdr:row>11</xdr:row>
      <xdr:rowOff>113665</xdr:rowOff>
    </xdr:from>
    <xdr:to>
      <xdr:col>4</xdr:col>
      <xdr:colOff>1485265</xdr:colOff>
      <xdr:row>21</xdr:row>
      <xdr:rowOff>161290</xdr:rowOff>
    </xdr:to>
    <xdr:sp macro="" textlink="">
      <xdr:nvSpPr>
        <xdr:cNvPr id="2" name="直線 10">
          <a:extLst>
            <a:ext uri="{FF2B5EF4-FFF2-40B4-BE49-F238E27FC236}">
              <a16:creationId xmlns:a16="http://schemas.microsoft.com/office/drawing/2014/main" id="{00000000-0008-0000-0100-000002000000}"/>
            </a:ext>
          </a:extLst>
        </xdr:cNvPr>
        <xdr:cNvSpPr/>
      </xdr:nvSpPr>
      <xdr:spPr>
        <a:xfrm flipV="1">
          <a:off x="4171315" y="2733040"/>
          <a:ext cx="2943225" cy="2428875"/>
        </a:xfrm>
        <a:prstGeom prst="line">
          <a:avLst/>
        </a:prstGeom>
        <a:noFill/>
        <a:ln w="38100" cmpd="sng">
          <a:headEnd type="none"/>
          <a:tailEnd type="triangle"/>
        </a:ln>
      </xdr:spPr>
      <xdr:style>
        <a:lnRef idx="1">
          <a:schemeClr val="accent1"/>
        </a:lnRef>
        <a:fillRef idx="0">
          <a:schemeClr val="accent1"/>
        </a:fillRef>
        <a:effectRef idx="0">
          <a:schemeClr val="accent1"/>
        </a:effectRef>
        <a:fontRef idx="minor">
          <a:schemeClr val="tx1"/>
        </a:fontRef>
      </xdr:style>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8890</xdr:colOff>
      <xdr:row>41</xdr:row>
      <xdr:rowOff>16510</xdr:rowOff>
    </xdr:from>
    <xdr:to>
      <xdr:col>9</xdr:col>
      <xdr:colOff>200025</xdr:colOff>
      <xdr:row>44</xdr:row>
      <xdr:rowOff>74930</xdr:rowOff>
    </xdr:to>
    <xdr:pic>
      <xdr:nvPicPr>
        <xdr:cNvPr id="4" name="図 2">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1"/>
        <a:stretch>
          <a:fillRect/>
        </a:stretch>
      </xdr:blipFill>
      <xdr:spPr>
        <a:xfrm>
          <a:off x="4980940" y="13141960"/>
          <a:ext cx="772160" cy="772795"/>
        </a:xfrm>
        <a:prstGeom prst="rect">
          <a:avLst/>
        </a:prstGeom>
        <a:noFill/>
        <a:ln>
          <a:miter/>
        </a:ln>
      </xdr:spPr>
    </xdr:pic>
    <xdr:clientData/>
  </xdr:twoCellAnchor>
  <xdr:twoCellAnchor>
    <xdr:from>
      <xdr:col>8</xdr:col>
      <xdr:colOff>38100</xdr:colOff>
      <xdr:row>48</xdr:row>
      <xdr:rowOff>31750</xdr:rowOff>
    </xdr:from>
    <xdr:to>
      <xdr:col>9</xdr:col>
      <xdr:colOff>160020</xdr:colOff>
      <xdr:row>50</xdr:row>
      <xdr:rowOff>266065</xdr:rowOff>
    </xdr:to>
    <xdr:pic>
      <xdr:nvPicPr>
        <xdr:cNvPr id="5" name="図 3">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2"/>
        <a:stretch>
          <a:fillRect/>
        </a:stretch>
      </xdr:blipFill>
      <xdr:spPr>
        <a:xfrm>
          <a:off x="5010150" y="14824075"/>
          <a:ext cx="702945" cy="710565"/>
        </a:xfrm>
        <a:prstGeom prst="rect">
          <a:avLst/>
        </a:prstGeom>
        <a:noFill/>
        <a:ln>
          <a:miter/>
        </a:ln>
      </xdr:spPr>
    </xdr:pic>
    <xdr:clientData/>
  </xdr:twoCellAnchor>
  <xdr:twoCellAnchor>
    <xdr:from>
      <xdr:col>8</xdr:col>
      <xdr:colOff>19050</xdr:colOff>
      <xdr:row>51</xdr:row>
      <xdr:rowOff>27940</xdr:rowOff>
    </xdr:from>
    <xdr:to>
      <xdr:col>9</xdr:col>
      <xdr:colOff>156845</xdr:colOff>
      <xdr:row>53</xdr:row>
      <xdr:rowOff>283845</xdr:rowOff>
    </xdr:to>
    <xdr:pic>
      <xdr:nvPicPr>
        <xdr:cNvPr id="6" name="図 4">
          <a:extLst>
            <a:ext uri="{FF2B5EF4-FFF2-40B4-BE49-F238E27FC236}">
              <a16:creationId xmlns:a16="http://schemas.microsoft.com/office/drawing/2014/main" id="{00000000-0008-0000-0200-000006000000}"/>
            </a:ext>
          </a:extLst>
        </xdr:cNvPr>
        <xdr:cNvPicPr>
          <a:picLocks noChangeAspect="1"/>
        </xdr:cNvPicPr>
      </xdr:nvPicPr>
      <xdr:blipFill>
        <a:blip xmlns:r="http://schemas.openxmlformats.org/officeDocument/2006/relationships" r:embed="rId3"/>
        <a:stretch>
          <a:fillRect/>
        </a:stretch>
      </xdr:blipFill>
      <xdr:spPr>
        <a:xfrm>
          <a:off x="4991100" y="15677515"/>
          <a:ext cx="718820" cy="732155"/>
        </a:xfrm>
        <a:prstGeom prst="rect">
          <a:avLst/>
        </a:prstGeom>
        <a:noFill/>
        <a:ln>
          <a:miter/>
        </a:ln>
      </xdr:spPr>
    </xdr:pic>
    <xdr:clientData/>
  </xdr:twoCellAnchor>
  <xdr:twoCellAnchor>
    <xdr:from>
      <xdr:col>8</xdr:col>
      <xdr:colOff>29210</xdr:colOff>
      <xdr:row>54</xdr:row>
      <xdr:rowOff>45085</xdr:rowOff>
    </xdr:from>
    <xdr:to>
      <xdr:col>9</xdr:col>
      <xdr:colOff>181610</xdr:colOff>
      <xdr:row>56</xdr:row>
      <xdr:rowOff>301625</xdr:rowOff>
    </xdr:to>
    <xdr:pic>
      <xdr:nvPicPr>
        <xdr:cNvPr id="7" name="図 5">
          <a:extLst>
            <a:ext uri="{FF2B5EF4-FFF2-40B4-BE49-F238E27FC236}">
              <a16:creationId xmlns:a16="http://schemas.microsoft.com/office/drawing/2014/main" id="{00000000-0008-0000-0200-000007000000}"/>
            </a:ext>
          </a:extLst>
        </xdr:cNvPr>
        <xdr:cNvPicPr>
          <a:picLocks noChangeAspect="1"/>
        </xdr:cNvPicPr>
      </xdr:nvPicPr>
      <xdr:blipFill>
        <a:blip xmlns:r="http://schemas.openxmlformats.org/officeDocument/2006/relationships" r:embed="rId4"/>
        <a:stretch>
          <a:fillRect/>
        </a:stretch>
      </xdr:blipFill>
      <xdr:spPr>
        <a:xfrm>
          <a:off x="5001260" y="16551910"/>
          <a:ext cx="733425" cy="732790"/>
        </a:xfrm>
        <a:prstGeom prst="rect">
          <a:avLst/>
        </a:prstGeom>
        <a:noFill/>
        <a:ln>
          <a:miter/>
        </a:ln>
      </xdr:spPr>
    </xdr:pic>
    <xdr:clientData/>
  </xdr:twoCellAnchor>
  <xdr:twoCellAnchor>
    <xdr:from>
      <xdr:col>8</xdr:col>
      <xdr:colOff>8890</xdr:colOff>
      <xdr:row>41</xdr:row>
      <xdr:rowOff>16510</xdr:rowOff>
    </xdr:from>
    <xdr:to>
      <xdr:col>9</xdr:col>
      <xdr:colOff>200025</xdr:colOff>
      <xdr:row>44</xdr:row>
      <xdr:rowOff>74930</xdr:rowOff>
    </xdr:to>
    <xdr:pic>
      <xdr:nvPicPr>
        <xdr:cNvPr id="8" name="図 6">
          <a:extLst>
            <a:ext uri="{FF2B5EF4-FFF2-40B4-BE49-F238E27FC236}">
              <a16:creationId xmlns:a16="http://schemas.microsoft.com/office/drawing/2014/main" id="{00000000-0008-0000-0200-000008000000}"/>
            </a:ext>
          </a:extLst>
        </xdr:cNvPr>
        <xdr:cNvPicPr>
          <a:picLocks noChangeAspect="1"/>
        </xdr:cNvPicPr>
      </xdr:nvPicPr>
      <xdr:blipFill>
        <a:blip xmlns:r="http://schemas.openxmlformats.org/officeDocument/2006/relationships" r:embed="rId1"/>
        <a:stretch>
          <a:fillRect/>
        </a:stretch>
      </xdr:blipFill>
      <xdr:spPr>
        <a:xfrm>
          <a:off x="4980940" y="13141960"/>
          <a:ext cx="772160" cy="772795"/>
        </a:xfrm>
        <a:prstGeom prst="rect">
          <a:avLst/>
        </a:prstGeom>
        <a:noFill/>
        <a:ln>
          <a:miter/>
        </a:ln>
      </xdr:spPr>
    </xdr:pic>
    <xdr:clientData/>
  </xdr:twoCellAnchor>
  <xdr:twoCellAnchor>
    <xdr:from>
      <xdr:col>8</xdr:col>
      <xdr:colOff>38100</xdr:colOff>
      <xdr:row>48</xdr:row>
      <xdr:rowOff>31750</xdr:rowOff>
    </xdr:from>
    <xdr:to>
      <xdr:col>9</xdr:col>
      <xdr:colOff>160020</xdr:colOff>
      <xdr:row>50</xdr:row>
      <xdr:rowOff>266065</xdr:rowOff>
    </xdr:to>
    <xdr:pic>
      <xdr:nvPicPr>
        <xdr:cNvPr id="9" name="図 7">
          <a:extLst>
            <a:ext uri="{FF2B5EF4-FFF2-40B4-BE49-F238E27FC236}">
              <a16:creationId xmlns:a16="http://schemas.microsoft.com/office/drawing/2014/main" id="{00000000-0008-0000-0200-000009000000}"/>
            </a:ext>
          </a:extLst>
        </xdr:cNvPr>
        <xdr:cNvPicPr>
          <a:picLocks noChangeAspect="1"/>
        </xdr:cNvPicPr>
      </xdr:nvPicPr>
      <xdr:blipFill>
        <a:blip xmlns:r="http://schemas.openxmlformats.org/officeDocument/2006/relationships" r:embed="rId2"/>
        <a:stretch>
          <a:fillRect/>
        </a:stretch>
      </xdr:blipFill>
      <xdr:spPr>
        <a:xfrm>
          <a:off x="5010150" y="14824075"/>
          <a:ext cx="702945" cy="710565"/>
        </a:xfrm>
        <a:prstGeom prst="rect">
          <a:avLst/>
        </a:prstGeom>
        <a:noFill/>
        <a:ln>
          <a:miter/>
        </a:ln>
      </xdr:spPr>
    </xdr:pic>
    <xdr:clientData/>
  </xdr:twoCellAnchor>
  <xdr:twoCellAnchor>
    <xdr:from>
      <xdr:col>8</xdr:col>
      <xdr:colOff>19050</xdr:colOff>
      <xdr:row>51</xdr:row>
      <xdr:rowOff>27940</xdr:rowOff>
    </xdr:from>
    <xdr:to>
      <xdr:col>9</xdr:col>
      <xdr:colOff>156845</xdr:colOff>
      <xdr:row>53</xdr:row>
      <xdr:rowOff>283845</xdr:rowOff>
    </xdr:to>
    <xdr:pic>
      <xdr:nvPicPr>
        <xdr:cNvPr id="10" name="図 8">
          <a:extLst>
            <a:ext uri="{FF2B5EF4-FFF2-40B4-BE49-F238E27FC236}">
              <a16:creationId xmlns:a16="http://schemas.microsoft.com/office/drawing/2014/main" id="{00000000-0008-0000-0200-00000A000000}"/>
            </a:ext>
          </a:extLst>
        </xdr:cNvPr>
        <xdr:cNvPicPr>
          <a:picLocks noChangeAspect="1"/>
        </xdr:cNvPicPr>
      </xdr:nvPicPr>
      <xdr:blipFill>
        <a:blip xmlns:r="http://schemas.openxmlformats.org/officeDocument/2006/relationships" r:embed="rId3"/>
        <a:stretch>
          <a:fillRect/>
        </a:stretch>
      </xdr:blipFill>
      <xdr:spPr>
        <a:xfrm>
          <a:off x="4991100" y="15677515"/>
          <a:ext cx="718820" cy="732155"/>
        </a:xfrm>
        <a:prstGeom prst="rect">
          <a:avLst/>
        </a:prstGeom>
        <a:noFill/>
        <a:ln>
          <a:miter/>
        </a:ln>
      </xdr:spPr>
    </xdr:pic>
    <xdr:clientData/>
  </xdr:twoCellAnchor>
  <xdr:twoCellAnchor>
    <xdr:from>
      <xdr:col>8</xdr:col>
      <xdr:colOff>29210</xdr:colOff>
      <xdr:row>54</xdr:row>
      <xdr:rowOff>45085</xdr:rowOff>
    </xdr:from>
    <xdr:to>
      <xdr:col>9</xdr:col>
      <xdr:colOff>181610</xdr:colOff>
      <xdr:row>56</xdr:row>
      <xdr:rowOff>301625</xdr:rowOff>
    </xdr:to>
    <xdr:pic>
      <xdr:nvPicPr>
        <xdr:cNvPr id="11" name="図 9">
          <a:extLst>
            <a:ext uri="{FF2B5EF4-FFF2-40B4-BE49-F238E27FC236}">
              <a16:creationId xmlns:a16="http://schemas.microsoft.com/office/drawing/2014/main" id="{00000000-0008-0000-0200-00000B000000}"/>
            </a:ext>
          </a:extLst>
        </xdr:cNvPr>
        <xdr:cNvPicPr>
          <a:picLocks noChangeAspect="1"/>
        </xdr:cNvPicPr>
      </xdr:nvPicPr>
      <xdr:blipFill>
        <a:blip xmlns:r="http://schemas.openxmlformats.org/officeDocument/2006/relationships" r:embed="rId4"/>
        <a:stretch>
          <a:fillRect/>
        </a:stretch>
      </xdr:blipFill>
      <xdr:spPr>
        <a:xfrm>
          <a:off x="5001260" y="16551910"/>
          <a:ext cx="733425" cy="732790"/>
        </a:xfrm>
        <a:prstGeom prst="rect">
          <a:avLst/>
        </a:prstGeom>
        <a:noFill/>
        <a:ln>
          <a:miter/>
        </a:ln>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txDef>
      <a:spPr>
        <a:xfrm>
          <a:off x="0" y="0"/>
          <a:ext cx="0" cy="0"/>
        </a:xfrm>
        <a:custGeom>
          <a:avLst/>
          <a:gdLst/>
          <a:ahLst/>
          <a:cxnLst/>
          <a:rect l="l" t="t" r="r" b="b"/>
          <a:pathLst/>
        </a:custGeom>
        <a:solidFill>
          <a:srgbClr val="00B0F0"/>
        </a:solidFill>
        <a:ln w="9525" cap="flat" cmpd="sng">
          <a:solidFill>
            <a:sysClr val="windowText" lastClr="000000"/>
          </a:solidFill>
          <a:prstDash val="solid"/>
          <a:miter/>
          <a:headEnd/>
          <a:tailEnd/>
        </a:ln>
      </a:spPr>
      <a:bodyPr vertOverflow="overflow" horzOverflow="overflow"/>
      <a:lstStyle/>
    </a:tx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2:L35"/>
  <sheetViews>
    <sheetView tabSelected="1" view="pageBreakPreview" topLeftCell="B1" zoomScale="85" zoomScaleSheetLayoutView="85" workbookViewId="0">
      <selection activeCell="X12" sqref="X12"/>
    </sheetView>
  </sheetViews>
  <sheetFormatPr defaultRowHeight="18" x14ac:dyDescent="0.55000000000000004"/>
  <cols>
    <col min="12" max="12" width="11.5" customWidth="1"/>
  </cols>
  <sheetData>
    <row r="2" spans="2:12" x14ac:dyDescent="0.55000000000000004">
      <c r="B2" t="s">
        <v>289</v>
      </c>
    </row>
    <row r="4" spans="2:12" x14ac:dyDescent="0.55000000000000004">
      <c r="B4" t="s">
        <v>223</v>
      </c>
    </row>
    <row r="5" spans="2:12" x14ac:dyDescent="0.55000000000000004">
      <c r="B5" t="s">
        <v>297</v>
      </c>
    </row>
    <row r="6" spans="2:12" ht="18.75" customHeight="1" x14ac:dyDescent="0.55000000000000004">
      <c r="B6" t="s">
        <v>296</v>
      </c>
    </row>
    <row r="7" spans="2:12" ht="18.75" customHeight="1" x14ac:dyDescent="0.55000000000000004">
      <c r="B7" t="s">
        <v>202</v>
      </c>
      <c r="C7" s="4"/>
      <c r="D7" s="4"/>
      <c r="E7" s="4"/>
      <c r="F7" s="4"/>
      <c r="G7" s="4"/>
      <c r="H7" s="4"/>
      <c r="I7" s="4"/>
      <c r="J7" s="4"/>
      <c r="K7" s="4"/>
      <c r="L7" s="4"/>
    </row>
    <row r="8" spans="2:12" ht="18.75" customHeight="1" x14ac:dyDescent="0.55000000000000004">
      <c r="B8" s="1" t="s">
        <v>314</v>
      </c>
      <c r="G8" s="2"/>
      <c r="L8" s="3"/>
    </row>
    <row r="9" spans="2:12" ht="18.75" customHeight="1" x14ac:dyDescent="0.55000000000000004">
      <c r="B9" t="s">
        <v>79</v>
      </c>
      <c r="G9" s="3"/>
      <c r="L9" s="3"/>
    </row>
    <row r="10" spans="2:12" ht="18.75" customHeight="1" x14ac:dyDescent="0.55000000000000004">
      <c r="C10" s="5" t="s">
        <v>301</v>
      </c>
      <c r="D10" s="12"/>
      <c r="E10" s="19" t="s">
        <v>302</v>
      </c>
      <c r="F10" s="24"/>
      <c r="G10" s="29"/>
      <c r="L10" s="3"/>
    </row>
    <row r="11" spans="2:12" ht="18.75" customHeight="1" x14ac:dyDescent="0.55000000000000004">
      <c r="C11" s="6" t="s">
        <v>300</v>
      </c>
      <c r="D11" s="13"/>
      <c r="E11" s="20" t="s">
        <v>299</v>
      </c>
      <c r="F11" s="25"/>
      <c r="G11" s="30"/>
      <c r="L11" s="3"/>
    </row>
    <row r="12" spans="2:12" ht="18.75" customHeight="1" x14ac:dyDescent="0.55000000000000004">
      <c r="C12" s="7" t="s">
        <v>30</v>
      </c>
      <c r="D12" s="14"/>
      <c r="E12" s="21" t="s">
        <v>250</v>
      </c>
      <c r="F12" s="26"/>
      <c r="G12" s="31"/>
      <c r="L12" s="3"/>
    </row>
    <row r="13" spans="2:12" ht="18.75" customHeight="1" x14ac:dyDescent="0.55000000000000004">
      <c r="C13" s="8"/>
      <c r="D13" s="15"/>
      <c r="E13" s="22" t="s">
        <v>120</v>
      </c>
      <c r="F13" s="27"/>
      <c r="G13" s="32"/>
      <c r="L13" s="3"/>
    </row>
    <row r="14" spans="2:12" ht="18.75" customHeight="1" x14ac:dyDescent="0.55000000000000004">
      <c r="G14" s="3"/>
      <c r="L14" s="3"/>
    </row>
    <row r="15" spans="2:12" ht="18.75" customHeight="1" x14ac:dyDescent="0.55000000000000004">
      <c r="B15" s="1" t="s">
        <v>315</v>
      </c>
      <c r="G15" s="2"/>
      <c r="L15" s="3"/>
    </row>
    <row r="16" spans="2:12" ht="18.75" customHeight="1" x14ac:dyDescent="0.55000000000000004">
      <c r="B16" t="s">
        <v>79</v>
      </c>
      <c r="G16" s="3"/>
      <c r="L16" s="3"/>
    </row>
    <row r="17" spans="1:12" ht="18.75" customHeight="1" x14ac:dyDescent="0.55000000000000004">
      <c r="C17" s="5" t="s">
        <v>301</v>
      </c>
      <c r="D17" s="12"/>
      <c r="E17" s="19" t="s">
        <v>302</v>
      </c>
      <c r="F17" s="24"/>
      <c r="G17" s="29"/>
      <c r="L17" s="3"/>
    </row>
    <row r="18" spans="1:12" ht="18.75" customHeight="1" x14ac:dyDescent="0.55000000000000004">
      <c r="C18" s="6" t="s">
        <v>300</v>
      </c>
      <c r="D18" s="13"/>
      <c r="E18" s="20" t="s">
        <v>299</v>
      </c>
      <c r="F18" s="25"/>
      <c r="G18" s="30"/>
      <c r="L18" s="3"/>
    </row>
    <row r="19" spans="1:12" ht="18.75" customHeight="1" x14ac:dyDescent="0.55000000000000004">
      <c r="C19" s="9" t="s">
        <v>285</v>
      </c>
      <c r="D19" s="16"/>
      <c r="E19" s="21" t="s">
        <v>250</v>
      </c>
      <c r="F19" s="26"/>
      <c r="G19" s="31"/>
      <c r="L19" s="3"/>
    </row>
    <row r="20" spans="1:12" ht="18.75" customHeight="1" x14ac:dyDescent="0.55000000000000004">
      <c r="C20" s="10"/>
      <c r="D20" s="17"/>
      <c r="E20" s="23" t="s">
        <v>44</v>
      </c>
      <c r="F20" s="28"/>
      <c r="G20" s="33"/>
      <c r="L20" s="3"/>
    </row>
    <row r="21" spans="1:12" ht="18.75" customHeight="1" x14ac:dyDescent="0.55000000000000004">
      <c r="C21" s="11"/>
      <c r="D21" s="18"/>
      <c r="E21" s="22" t="s">
        <v>120</v>
      </c>
      <c r="F21" s="27"/>
      <c r="G21" s="32"/>
      <c r="L21" s="3"/>
    </row>
    <row r="22" spans="1:12" ht="18.75" customHeight="1" x14ac:dyDescent="0.55000000000000004">
      <c r="G22" s="3"/>
      <c r="L22" s="3"/>
    </row>
    <row r="23" spans="1:12" ht="18.75" customHeight="1" x14ac:dyDescent="0.55000000000000004">
      <c r="B23" s="122"/>
      <c r="C23" s="122"/>
      <c r="D23" s="122"/>
      <c r="E23" s="122"/>
      <c r="F23" s="122"/>
      <c r="G23" s="122"/>
      <c r="H23" s="122"/>
      <c r="I23" s="122"/>
      <c r="J23" s="122"/>
      <c r="L23" s="2"/>
    </row>
    <row r="24" spans="1:12" ht="18.75" customHeight="1" x14ac:dyDescent="0.55000000000000004">
      <c r="B24" t="s">
        <v>154</v>
      </c>
    </row>
    <row r="25" spans="1:12" ht="18.75" customHeight="1" x14ac:dyDescent="0.55000000000000004">
      <c r="B25" s="123" t="s">
        <v>188</v>
      </c>
      <c r="C25" s="123"/>
      <c r="D25" s="123"/>
      <c r="E25" s="123"/>
      <c r="F25" s="123"/>
      <c r="G25" s="123"/>
      <c r="H25" s="123"/>
      <c r="I25" s="123"/>
      <c r="J25" s="123"/>
      <c r="K25" s="123"/>
      <c r="L25" s="123"/>
    </row>
    <row r="26" spans="1:12" ht="36" customHeight="1" x14ac:dyDescent="0.55000000000000004">
      <c r="B26" s="123" t="s">
        <v>294</v>
      </c>
      <c r="C26" s="123"/>
      <c r="D26" s="123"/>
      <c r="E26" s="123"/>
      <c r="F26" s="123"/>
      <c r="G26" s="123"/>
      <c r="H26" s="123"/>
      <c r="I26" s="123"/>
      <c r="J26" s="123"/>
      <c r="K26" s="123"/>
      <c r="L26" s="123"/>
    </row>
    <row r="27" spans="1:12" ht="18.75" customHeight="1" x14ac:dyDescent="0.55000000000000004">
      <c r="A27" t="s">
        <v>304</v>
      </c>
      <c r="B27" s="123" t="s">
        <v>316</v>
      </c>
      <c r="C27" s="123"/>
      <c r="D27" s="123"/>
      <c r="E27" s="123"/>
      <c r="F27" s="123"/>
      <c r="G27" s="123"/>
      <c r="H27" s="123"/>
      <c r="I27" s="123"/>
      <c r="J27" s="123"/>
      <c r="K27" s="123"/>
      <c r="L27" s="123"/>
    </row>
    <row r="28" spans="1:12" ht="18.75" customHeight="1" x14ac:dyDescent="0.55000000000000004">
      <c r="B28" s="123"/>
      <c r="C28" s="123"/>
      <c r="D28" s="123"/>
      <c r="E28" s="123"/>
      <c r="F28" s="123"/>
      <c r="G28" s="123"/>
      <c r="H28" s="123"/>
      <c r="I28" s="123"/>
      <c r="J28" s="123"/>
      <c r="K28" s="123"/>
      <c r="L28" s="123"/>
    </row>
    <row r="29" spans="1:12" ht="18.75" customHeight="1" x14ac:dyDescent="0.55000000000000004">
      <c r="K29" s="34"/>
    </row>
    <row r="30" spans="1:12" ht="18.75" customHeight="1" x14ac:dyDescent="0.55000000000000004"/>
    <row r="31" spans="1:12" ht="18.75" customHeight="1" x14ac:dyDescent="0.55000000000000004">
      <c r="B31" s="3"/>
      <c r="C31" s="3"/>
      <c r="D31" s="3"/>
      <c r="E31" s="3"/>
      <c r="F31" s="3"/>
      <c r="G31" s="3"/>
      <c r="H31" s="3"/>
      <c r="I31" s="3"/>
      <c r="J31" s="3"/>
      <c r="K31" s="2"/>
      <c r="L31" s="2"/>
    </row>
    <row r="32" spans="1:12" ht="18.75" customHeight="1" x14ac:dyDescent="0.55000000000000004">
      <c r="B32" s="3"/>
      <c r="C32" s="3"/>
      <c r="D32" s="3"/>
      <c r="E32" s="3"/>
      <c r="F32" s="3"/>
      <c r="G32" s="3"/>
      <c r="H32" s="3"/>
      <c r="I32" s="3"/>
      <c r="J32" s="3"/>
      <c r="K32" s="3"/>
      <c r="L32" s="3"/>
    </row>
    <row r="33" spans="2:12" ht="18.75" customHeight="1" x14ac:dyDescent="0.55000000000000004"/>
    <row r="34" spans="2:12" ht="18.75" customHeight="1" x14ac:dyDescent="0.55000000000000004">
      <c r="B34" s="3"/>
      <c r="C34" s="3"/>
      <c r="D34" s="3"/>
      <c r="E34" s="3"/>
      <c r="F34" s="3"/>
      <c r="G34" s="3"/>
      <c r="H34" s="3"/>
      <c r="I34" s="3"/>
      <c r="J34" s="3"/>
      <c r="K34" s="3"/>
      <c r="L34" s="3"/>
    </row>
    <row r="35" spans="2:12" x14ac:dyDescent="0.55000000000000004">
      <c r="B35" s="3"/>
      <c r="C35" s="3"/>
      <c r="D35" s="3"/>
      <c r="E35" s="3"/>
      <c r="F35" s="3"/>
      <c r="G35" s="3"/>
      <c r="H35" s="3"/>
      <c r="I35" s="3"/>
      <c r="J35" s="3"/>
      <c r="K35" s="3"/>
      <c r="L35" s="3"/>
    </row>
  </sheetData>
  <mergeCells count="5">
    <mergeCell ref="B23:J23"/>
    <mergeCell ref="B25:L25"/>
    <mergeCell ref="B26:L26"/>
    <mergeCell ref="B27:L27"/>
    <mergeCell ref="B28:L28"/>
  </mergeCells>
  <phoneticPr fontId="1" type="Hiragana"/>
  <pageMargins left="0.7" right="0.7" top="0.75" bottom="0.75" header="0.3" footer="0.3"/>
  <pageSetup paperSize="9" scale="67"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E69A"/>
  </sheetPr>
  <dimension ref="B3:S77"/>
  <sheetViews>
    <sheetView zoomScale="85" zoomScaleNormal="85" workbookViewId="0">
      <selection activeCell="K15" sqref="K15"/>
    </sheetView>
  </sheetViews>
  <sheetFormatPr defaultRowHeight="18" x14ac:dyDescent="0.55000000000000004"/>
  <cols>
    <col min="2" max="11" width="21.58203125" customWidth="1"/>
  </cols>
  <sheetData>
    <row r="3" spans="2:16" x14ac:dyDescent="0.55000000000000004">
      <c r="B3" s="35"/>
      <c r="C3" s="37" t="s">
        <v>62</v>
      </c>
    </row>
    <row r="4" spans="2:16" x14ac:dyDescent="0.55000000000000004">
      <c r="B4" s="36" t="s">
        <v>200</v>
      </c>
      <c r="C4" s="43" t="s">
        <v>11</v>
      </c>
    </row>
    <row r="5" spans="2:16" x14ac:dyDescent="0.55000000000000004">
      <c r="B5" s="37" t="s">
        <v>229</v>
      </c>
      <c r="C5" s="44"/>
      <c r="D5" s="124"/>
      <c r="E5" s="125"/>
    </row>
    <row r="6" spans="2:16" x14ac:dyDescent="0.55000000000000004">
      <c r="B6" s="37" t="s">
        <v>203</v>
      </c>
      <c r="C6" s="44"/>
    </row>
    <row r="8" spans="2:16" x14ac:dyDescent="0.55000000000000004">
      <c r="F8" t="s">
        <v>134</v>
      </c>
      <c r="G8" t="s">
        <v>262</v>
      </c>
    </row>
    <row r="9" spans="2:16" x14ac:dyDescent="0.55000000000000004">
      <c r="B9" s="37" t="s">
        <v>18</v>
      </c>
      <c r="C9" s="37" t="s">
        <v>62</v>
      </c>
      <c r="D9" s="37" t="s">
        <v>37</v>
      </c>
      <c r="F9" s="37"/>
      <c r="G9" s="126" t="s">
        <v>227</v>
      </c>
      <c r="H9" s="127"/>
      <c r="I9" s="127"/>
      <c r="J9" s="128"/>
    </row>
    <row r="10" spans="2:16" ht="18.75" customHeight="1" x14ac:dyDescent="0.55000000000000004">
      <c r="B10" s="38" t="s">
        <v>10</v>
      </c>
      <c r="C10" s="44"/>
      <c r="D10" s="37" t="str">
        <f>IF(C10="","",C10)</f>
        <v/>
      </c>
      <c r="F10" s="54" t="s">
        <v>131</v>
      </c>
      <c r="G10" s="131" t="s">
        <v>317</v>
      </c>
      <c r="H10" s="132"/>
      <c r="I10" s="132"/>
      <c r="J10" s="133"/>
    </row>
    <row r="11" spans="2:16" ht="18.75" customHeight="1" x14ac:dyDescent="0.55000000000000004">
      <c r="B11" s="38" t="s">
        <v>67</v>
      </c>
      <c r="C11" s="44"/>
      <c r="D11" s="37" t="str">
        <f>IF(C11="","",C11)</f>
        <v/>
      </c>
      <c r="F11" s="55"/>
      <c r="G11" s="134"/>
      <c r="H11" s="135"/>
      <c r="I11" s="135"/>
      <c r="J11" s="136"/>
      <c r="K11" s="59"/>
      <c r="L11" s="59"/>
    </row>
    <row r="12" spans="2:16" ht="18.75" customHeight="1" x14ac:dyDescent="0.55000000000000004">
      <c r="B12" s="38" t="s">
        <v>13</v>
      </c>
      <c r="C12" s="44"/>
      <c r="D12" s="37" t="str">
        <f>IFERROR(VLOOKUP(C12,Sheet2!D5:E49,2,FALSE),"")</f>
        <v/>
      </c>
      <c r="F12" s="55"/>
      <c r="G12" s="137"/>
      <c r="H12" s="138"/>
      <c r="I12" s="138"/>
      <c r="J12" s="139"/>
      <c r="K12" s="59"/>
      <c r="L12" s="59"/>
    </row>
    <row r="13" spans="2:16" x14ac:dyDescent="0.55000000000000004">
      <c r="B13" s="38" t="s">
        <v>22</v>
      </c>
      <c r="C13" s="44"/>
      <c r="D13" s="37" t="str">
        <f>IFERROR(VLOOKUP(C13,Sheet2!H5:I49,2,FALSE),"")</f>
        <v/>
      </c>
      <c r="F13" s="54" t="s">
        <v>180</v>
      </c>
      <c r="G13" s="131" t="s">
        <v>303</v>
      </c>
      <c r="H13" s="140"/>
      <c r="I13" s="140"/>
      <c r="J13" s="141"/>
      <c r="K13" s="59"/>
      <c r="L13" s="59"/>
    </row>
    <row r="14" spans="2:16" x14ac:dyDescent="0.55000000000000004">
      <c r="B14" s="38" t="s">
        <v>34</v>
      </c>
      <c r="C14" s="44"/>
      <c r="D14" s="37" t="str">
        <f>IFERROR(VLOOKUP(C14,Sheet2!L5:M49,2,FALSE),"")</f>
        <v/>
      </c>
      <c r="F14" s="55"/>
      <c r="G14" s="142"/>
      <c r="H14" s="143"/>
      <c r="I14" s="143"/>
      <c r="J14" s="144"/>
    </row>
    <row r="15" spans="2:16" x14ac:dyDescent="0.55000000000000004">
      <c r="B15" s="38" t="s">
        <v>16</v>
      </c>
      <c r="C15" s="44"/>
      <c r="D15" s="37" t="str">
        <f>IFERROR(VLOOKUP(C15,Sheet2!P5:Q49,2,FALSE),"")</f>
        <v/>
      </c>
      <c r="F15" s="36"/>
      <c r="G15" s="145"/>
      <c r="H15" s="146"/>
      <c r="I15" s="146"/>
      <c r="J15" s="147"/>
    </row>
    <row r="16" spans="2:16" x14ac:dyDescent="0.55000000000000004">
      <c r="B16" s="38" t="s">
        <v>36</v>
      </c>
      <c r="C16" s="44"/>
      <c r="D16" s="37" t="str">
        <f>IFERROR(VLOOKUP(C16,Sheet2!T5:U49,2,FALSE),"")</f>
        <v/>
      </c>
      <c r="K16" s="59"/>
      <c r="L16" s="59"/>
      <c r="M16" s="59"/>
      <c r="N16" s="59"/>
      <c r="O16" s="59"/>
      <c r="P16" s="59"/>
    </row>
    <row r="17" spans="2:19" x14ac:dyDescent="0.55000000000000004">
      <c r="B17" s="38" t="s">
        <v>24</v>
      </c>
      <c r="C17" s="44"/>
      <c r="D17" s="37" t="str">
        <f>IFERROR(VLOOKUP(C17,Sheet2!X5:Y49,2,FALSE),"")</f>
        <v/>
      </c>
      <c r="K17" s="59"/>
      <c r="L17" s="59"/>
      <c r="M17" s="59"/>
      <c r="N17" s="59"/>
      <c r="O17" s="59"/>
      <c r="P17" s="59"/>
    </row>
    <row r="18" spans="2:19" x14ac:dyDescent="0.55000000000000004">
      <c r="B18" s="38" t="s">
        <v>38</v>
      </c>
      <c r="C18" s="44"/>
      <c r="D18" s="37" t="str">
        <f>IFERROR(VLOOKUP(C18,Sheet2!AB5:AC49,2,FALSE),"")</f>
        <v/>
      </c>
      <c r="K18" s="58"/>
      <c r="L18" s="58"/>
      <c r="N18" s="62"/>
      <c r="O18" s="62"/>
      <c r="P18" s="58"/>
    </row>
    <row r="19" spans="2:19" x14ac:dyDescent="0.55000000000000004">
      <c r="B19" s="38" t="s">
        <v>17</v>
      </c>
      <c r="C19" s="44"/>
      <c r="D19" s="37" t="str">
        <f>IFERROR(VLOOKUP(C19,Sheet2!AF5:AG49,2,FALSE),"")</f>
        <v/>
      </c>
    </row>
    <row r="20" spans="2:19" x14ac:dyDescent="0.55000000000000004">
      <c r="B20" s="38" t="s">
        <v>57</v>
      </c>
      <c r="C20" s="44"/>
      <c r="D20" s="37" t="str">
        <f>IFERROR(VLOOKUP(C20,Sheet2!AJ5:AK49,2,FALSE),"")</f>
        <v/>
      </c>
    </row>
    <row r="21" spans="2:19" x14ac:dyDescent="0.55000000000000004">
      <c r="B21" s="38" t="s">
        <v>5</v>
      </c>
      <c r="C21" s="129" t="s">
        <v>241</v>
      </c>
      <c r="D21" s="130"/>
    </row>
    <row r="22" spans="2:19" x14ac:dyDescent="0.55000000000000004">
      <c r="B22" s="38" t="s">
        <v>115</v>
      </c>
      <c r="C22" s="45"/>
      <c r="D22" s="35"/>
    </row>
    <row r="23" spans="2:19" x14ac:dyDescent="0.55000000000000004">
      <c r="B23" s="38" t="s">
        <v>280</v>
      </c>
      <c r="C23" s="46"/>
      <c r="D23" s="35"/>
    </row>
    <row r="25" spans="2:19" x14ac:dyDescent="0.55000000000000004">
      <c r="B25" s="37" t="s">
        <v>44</v>
      </c>
      <c r="C25" s="21">
        <f>COUNTA(C28:C77)</f>
        <v>0</v>
      </c>
      <c r="D25" s="50" t="s">
        <v>216</v>
      </c>
      <c r="M25" s="37" t="s">
        <v>37</v>
      </c>
    </row>
    <row r="26" spans="2:19" ht="25" x14ac:dyDescent="0.55000000000000004">
      <c r="B26" s="39" t="s">
        <v>41</v>
      </c>
      <c r="C26" s="37" t="s">
        <v>197</v>
      </c>
      <c r="D26" s="37" t="s">
        <v>203</v>
      </c>
      <c r="E26" s="51" t="s">
        <v>45</v>
      </c>
      <c r="F26" s="51" t="s">
        <v>48</v>
      </c>
      <c r="G26" s="51" t="s">
        <v>27</v>
      </c>
      <c r="H26" s="51" t="s">
        <v>25</v>
      </c>
      <c r="I26" s="51" t="s">
        <v>51</v>
      </c>
      <c r="J26" s="51" t="s">
        <v>201</v>
      </c>
      <c r="K26" s="60" t="s">
        <v>53</v>
      </c>
      <c r="M26" s="51" t="s">
        <v>45</v>
      </c>
      <c r="N26" s="51" t="s">
        <v>48</v>
      </c>
      <c r="O26" s="51" t="s">
        <v>27</v>
      </c>
      <c r="P26" s="51" t="s">
        <v>25</v>
      </c>
      <c r="Q26" s="51" t="s">
        <v>51</v>
      </c>
      <c r="R26" s="51" t="s">
        <v>52</v>
      </c>
      <c r="S26" s="51" t="s">
        <v>53</v>
      </c>
    </row>
    <row r="27" spans="2:19" x14ac:dyDescent="0.55000000000000004">
      <c r="B27" s="40" t="s">
        <v>230</v>
      </c>
      <c r="C27" s="47" t="s">
        <v>93</v>
      </c>
      <c r="D27" s="47" t="s">
        <v>136</v>
      </c>
      <c r="E27" s="52">
        <v>10</v>
      </c>
      <c r="F27" s="56" t="s">
        <v>326</v>
      </c>
      <c r="G27" s="56" t="s">
        <v>328</v>
      </c>
      <c r="H27" s="56" t="s">
        <v>325</v>
      </c>
      <c r="I27" s="56" t="s">
        <v>328</v>
      </c>
      <c r="J27" s="56" t="s">
        <v>169</v>
      </c>
      <c r="K27" s="56" t="s">
        <v>329</v>
      </c>
      <c r="M27" s="51"/>
      <c r="N27" s="51"/>
      <c r="O27" s="51"/>
      <c r="P27" s="51"/>
      <c r="Q27" s="51"/>
      <c r="R27" s="51"/>
      <c r="S27" s="51"/>
    </row>
    <row r="28" spans="2:19" x14ac:dyDescent="0.55000000000000004">
      <c r="B28" s="41">
        <v>1</v>
      </c>
      <c r="C28" s="48"/>
      <c r="D28" s="48"/>
      <c r="E28" s="53"/>
      <c r="F28" s="53"/>
      <c r="G28" s="53"/>
      <c r="H28" s="53"/>
      <c r="I28" s="53"/>
      <c r="J28" s="53"/>
      <c r="K28" s="53"/>
      <c r="M28" s="61" t="str">
        <f t="shared" ref="M28:M77" si="0">IF(E28="","",E28)</f>
        <v/>
      </c>
      <c r="N28" s="61" t="str">
        <f>IF(OR(F28="要入力",F28=""),"",VLOOKUP(F28,Sheet2!H$53:I$101,2,FALSE))</f>
        <v/>
      </c>
      <c r="O28" s="61" t="str">
        <f>IF(OR(G28="要入力",G28=""),"",VLOOKUP(G28,Sheet2!L$53:M$101,2,FALSE))</f>
        <v/>
      </c>
      <c r="P28" s="61" t="str">
        <f>IF(OR(H28="要入力",H28=""),"",VLOOKUP(H28,Sheet2!P$53:Q$101,2,FALSE))</f>
        <v/>
      </c>
      <c r="Q28" s="61" t="str">
        <f>IF(OR(I28="要入力",I28=""),"",VLOOKUP(I28,Sheet2!T$53:U$101,2,FALSE))</f>
        <v/>
      </c>
      <c r="R28" s="61" t="str">
        <f>IF(OR(J28="要入力",J28=""),"",VLOOKUP(J28,Sheet2!X$53:Y$101,2,FALSE))</f>
        <v/>
      </c>
      <c r="S28" s="61" t="str">
        <f>IF(OR(K28="要入力",K28=""),"",VLOOKUP(K28,Sheet2!AB$53:AC$101,2,FALSE))</f>
        <v/>
      </c>
    </row>
    <row r="29" spans="2:19" x14ac:dyDescent="0.55000000000000004">
      <c r="B29" s="42">
        <v>2</v>
      </c>
      <c r="C29" s="48"/>
      <c r="D29" s="48"/>
      <c r="E29" s="53"/>
      <c r="F29" s="53"/>
      <c r="G29" s="53"/>
      <c r="H29" s="53"/>
      <c r="I29" s="53"/>
      <c r="J29" s="53"/>
      <c r="K29" s="53"/>
      <c r="M29" s="61" t="str">
        <f t="shared" si="0"/>
        <v/>
      </c>
      <c r="N29" s="61" t="str">
        <f>IF(OR(F29="要入力",F29=""),"",VLOOKUP(F29,Sheet2!H$53:I$101,2,FALSE))</f>
        <v/>
      </c>
      <c r="O29" s="61" t="str">
        <f>IF(OR(G29="要入力",G29=""),"",VLOOKUP(G29,Sheet2!L$53:M$101,2,FALSE))</f>
        <v/>
      </c>
      <c r="P29" s="61" t="str">
        <f>IF(OR(H29="要入力",H29=""),"",VLOOKUP(H29,Sheet2!P$53:Q$101,2,FALSE))</f>
        <v/>
      </c>
      <c r="Q29" s="61" t="str">
        <f>IF(OR(I29="要入力",I29=""),"",VLOOKUP(I29,Sheet2!T$53:U$101,2,FALSE))</f>
        <v/>
      </c>
      <c r="R29" s="61" t="str">
        <f>IF(OR(J29="要入力",J29=""),"",VLOOKUP(J29,Sheet2!X$53:Y$101,2,FALSE))</f>
        <v/>
      </c>
      <c r="S29" s="61" t="str">
        <f>IF(OR(K29="要入力",K29=""),"",VLOOKUP(K29,Sheet2!AB$53:AC$101,2,FALSE))</f>
        <v/>
      </c>
    </row>
    <row r="30" spans="2:19" x14ac:dyDescent="0.55000000000000004">
      <c r="B30" s="42">
        <v>3</v>
      </c>
      <c r="C30" s="48"/>
      <c r="D30" s="48"/>
      <c r="E30" s="53"/>
      <c r="F30" s="53"/>
      <c r="G30" s="53"/>
      <c r="H30" s="53"/>
      <c r="I30" s="53"/>
      <c r="J30" s="53"/>
      <c r="K30" s="53"/>
      <c r="M30" s="61" t="str">
        <f t="shared" si="0"/>
        <v/>
      </c>
      <c r="N30" s="61" t="str">
        <f>IF(OR(F30="要入力",F30=""),"",VLOOKUP(F30,Sheet2!H$53:I$101,2,FALSE))</f>
        <v/>
      </c>
      <c r="O30" s="61" t="str">
        <f>IF(OR(G30="要入力",G30=""),"",VLOOKUP(G30,Sheet2!L$53:M$101,2,FALSE))</f>
        <v/>
      </c>
      <c r="P30" s="61" t="str">
        <f>IF(OR(H30="要入力",H30=""),"",VLOOKUP(H30,Sheet2!P$53:Q$101,2,FALSE))</f>
        <v/>
      </c>
      <c r="Q30" s="61" t="str">
        <f>IF(OR(I30="要入力",I30=""),"",VLOOKUP(I30,Sheet2!T$53:U$101,2,FALSE))</f>
        <v/>
      </c>
      <c r="R30" s="61" t="str">
        <f>IF(OR(J30="要入力",J30=""),"",VLOOKUP(J30,Sheet2!X$53:Y$101,2,FALSE))</f>
        <v/>
      </c>
      <c r="S30" s="61" t="str">
        <f>IF(OR(K30="要入力",K30=""),"",VLOOKUP(K30,Sheet2!AB$53:AC$101,2,FALSE))</f>
        <v/>
      </c>
    </row>
    <row r="31" spans="2:19" x14ac:dyDescent="0.55000000000000004">
      <c r="B31" s="42">
        <v>4</v>
      </c>
      <c r="C31" s="48"/>
      <c r="D31" s="48"/>
      <c r="E31" s="53"/>
      <c r="F31" s="53"/>
      <c r="G31" s="53"/>
      <c r="H31" s="53"/>
      <c r="I31" s="53"/>
      <c r="J31" s="53"/>
      <c r="K31" s="53"/>
      <c r="M31" s="61" t="str">
        <f t="shared" si="0"/>
        <v/>
      </c>
      <c r="N31" s="61" t="str">
        <f>IF(OR(F31="要入力",F31=""),"",VLOOKUP(F31,Sheet2!H$53:I$101,2,FALSE))</f>
        <v/>
      </c>
      <c r="O31" s="61" t="str">
        <f>IF(OR(G31="要入力",G31=""),"",VLOOKUP(G31,Sheet2!L$53:M$101,2,FALSE))</f>
        <v/>
      </c>
      <c r="P31" s="61" t="str">
        <f>IF(OR(H31="要入力",H31=""),"",VLOOKUP(H31,Sheet2!P$53:Q$101,2,FALSE))</f>
        <v/>
      </c>
      <c r="Q31" s="61" t="str">
        <f>IF(OR(I31="要入力",I31=""),"",VLOOKUP(I31,Sheet2!T$53:U$101,2,FALSE))</f>
        <v/>
      </c>
      <c r="R31" s="61" t="str">
        <f>IF(OR(J31="要入力",J31=""),"",VLOOKUP(J31,Sheet2!X$53:Y$101,2,FALSE))</f>
        <v/>
      </c>
      <c r="S31" s="61" t="str">
        <f>IF(OR(K31="要入力",K31=""),"",VLOOKUP(K31,Sheet2!AB$53:AC$101,2,FALSE))</f>
        <v/>
      </c>
    </row>
    <row r="32" spans="2:19" x14ac:dyDescent="0.55000000000000004">
      <c r="B32" s="42">
        <v>5</v>
      </c>
      <c r="C32" s="48"/>
      <c r="D32" s="48"/>
      <c r="E32" s="53"/>
      <c r="F32" s="53"/>
      <c r="G32" s="53"/>
      <c r="H32" s="53"/>
      <c r="I32" s="53"/>
      <c r="J32" s="53"/>
      <c r="K32" s="53"/>
      <c r="M32" s="61" t="str">
        <f t="shared" si="0"/>
        <v/>
      </c>
      <c r="N32" s="61" t="str">
        <f>IF(OR(F32="要入力",F32=""),"",VLOOKUP(F32,Sheet2!H$53:I$101,2,FALSE))</f>
        <v/>
      </c>
      <c r="O32" s="61" t="str">
        <f>IF(OR(G32="要入力",G32=""),"",VLOOKUP(G32,Sheet2!L$53:M$101,2,FALSE))</f>
        <v/>
      </c>
      <c r="P32" s="61" t="str">
        <f>IF(OR(H32="要入力",H32=""),"",VLOOKUP(H32,Sheet2!P$53:Q$101,2,FALSE))</f>
        <v/>
      </c>
      <c r="Q32" s="61" t="str">
        <f>IF(OR(I32="要入力",I32=""),"",VLOOKUP(I32,Sheet2!T$53:U$101,2,FALSE))</f>
        <v/>
      </c>
      <c r="R32" s="61" t="str">
        <f>IF(OR(J32="要入力",J32=""),"",VLOOKUP(J32,Sheet2!X$53:Y$101,2,FALSE))</f>
        <v/>
      </c>
      <c r="S32" s="61" t="str">
        <f>IF(OR(K32="要入力",K32=""),"",VLOOKUP(K32,Sheet2!AB$53:AC$101,2,FALSE))</f>
        <v/>
      </c>
    </row>
    <row r="33" spans="2:19" x14ac:dyDescent="0.55000000000000004">
      <c r="B33" s="42">
        <v>6</v>
      </c>
      <c r="C33" s="48"/>
      <c r="D33" s="48"/>
      <c r="E33" s="53"/>
      <c r="F33" s="53"/>
      <c r="G33" s="53"/>
      <c r="H33" s="53"/>
      <c r="I33" s="53"/>
      <c r="J33" s="53"/>
      <c r="K33" s="53"/>
      <c r="M33" s="61" t="str">
        <f t="shared" si="0"/>
        <v/>
      </c>
      <c r="N33" s="61" t="str">
        <f>IF(OR(F33="要入力",F33=""),"",VLOOKUP(F33,Sheet2!H$53:I$101,2,FALSE))</f>
        <v/>
      </c>
      <c r="O33" s="61" t="str">
        <f>IF(OR(G33="要入力",G33=""),"",VLOOKUP(G33,Sheet2!L$53:M$101,2,FALSE))</f>
        <v/>
      </c>
      <c r="P33" s="61" t="str">
        <f>IF(OR(H33="要入力",H33=""),"",VLOOKUP(H33,Sheet2!P$53:Q$101,2,FALSE))</f>
        <v/>
      </c>
      <c r="Q33" s="61" t="str">
        <f>IF(OR(I33="要入力",I33=""),"",VLOOKUP(I33,Sheet2!T$53:U$101,2,FALSE))</f>
        <v/>
      </c>
      <c r="R33" s="61" t="str">
        <f>IF(OR(J33="要入力",J33=""),"",VLOOKUP(J33,Sheet2!X$53:Y$101,2,FALSE))</f>
        <v/>
      </c>
      <c r="S33" s="61" t="str">
        <f>IF(OR(K33="要入力",K33=""),"",VLOOKUP(K33,Sheet2!AB$53:AC$101,2,FALSE))</f>
        <v/>
      </c>
    </row>
    <row r="34" spans="2:19" x14ac:dyDescent="0.55000000000000004">
      <c r="B34" s="42">
        <v>7</v>
      </c>
      <c r="C34" s="48"/>
      <c r="D34" s="48"/>
      <c r="E34" s="53"/>
      <c r="F34" s="53"/>
      <c r="G34" s="53"/>
      <c r="H34" s="53"/>
      <c r="I34" s="53"/>
      <c r="J34" s="53"/>
      <c r="K34" s="53"/>
      <c r="M34" s="61" t="str">
        <f t="shared" si="0"/>
        <v/>
      </c>
      <c r="N34" s="61" t="str">
        <f>IF(OR(F34="要入力",F34=""),"",VLOOKUP(F34,Sheet2!H$53:I$101,2,FALSE))</f>
        <v/>
      </c>
      <c r="O34" s="61" t="str">
        <f>IF(OR(G34="要入力",G34=""),"",VLOOKUP(G34,Sheet2!L$53:M$101,2,FALSE))</f>
        <v/>
      </c>
      <c r="P34" s="61" t="str">
        <f>IF(OR(H34="要入力",H34=""),"",VLOOKUP(H34,Sheet2!P$53:Q$101,2,FALSE))</f>
        <v/>
      </c>
      <c r="Q34" s="61" t="str">
        <f>IF(OR(I34="要入力",I34=""),"",VLOOKUP(I34,Sheet2!T$53:U$101,2,FALSE))</f>
        <v/>
      </c>
      <c r="R34" s="61" t="str">
        <f>IF(OR(J34="要入力",J34=""),"",VLOOKUP(J34,Sheet2!X$53:Y$101,2,FALSE))</f>
        <v/>
      </c>
      <c r="S34" s="61" t="str">
        <f>IF(OR(K34="要入力",K34=""),"",VLOOKUP(K34,Sheet2!AB$53:AC$101,2,FALSE))</f>
        <v/>
      </c>
    </row>
    <row r="35" spans="2:19" x14ac:dyDescent="0.55000000000000004">
      <c r="B35" s="42">
        <v>8</v>
      </c>
      <c r="C35" s="48"/>
      <c r="D35" s="48"/>
      <c r="E35" s="53"/>
      <c r="F35" s="53"/>
      <c r="G35" s="53"/>
      <c r="H35" s="53"/>
      <c r="I35" s="53"/>
      <c r="J35" s="53"/>
      <c r="K35" s="53"/>
      <c r="M35" s="61" t="str">
        <f t="shared" si="0"/>
        <v/>
      </c>
      <c r="N35" s="61" t="str">
        <f>IF(OR(F35="要入力",F35=""),"",VLOOKUP(F35,Sheet2!H$53:I$101,2,FALSE))</f>
        <v/>
      </c>
      <c r="O35" s="61" t="str">
        <f>IF(OR(G35="要入力",G35=""),"",VLOOKUP(G35,Sheet2!L$53:M$101,2,FALSE))</f>
        <v/>
      </c>
      <c r="P35" s="61" t="str">
        <f>IF(OR(H35="要入力",H35=""),"",VLOOKUP(H35,Sheet2!P$53:Q$101,2,FALSE))</f>
        <v/>
      </c>
      <c r="Q35" s="61" t="str">
        <f>IF(OR(I35="要入力",I35=""),"",VLOOKUP(I35,Sheet2!T$53:U$101,2,FALSE))</f>
        <v/>
      </c>
      <c r="R35" s="61" t="str">
        <f>IF(OR(J35="要入力",J35=""),"",VLOOKUP(J35,Sheet2!X$53:Y$101,2,FALSE))</f>
        <v/>
      </c>
      <c r="S35" s="61" t="str">
        <f>IF(OR(K35="要入力",K35=""),"",VLOOKUP(K35,Sheet2!AB$53:AC$101,2,FALSE))</f>
        <v/>
      </c>
    </row>
    <row r="36" spans="2:19" x14ac:dyDescent="0.55000000000000004">
      <c r="B36" s="42">
        <v>9</v>
      </c>
      <c r="C36" s="48"/>
      <c r="D36" s="48"/>
      <c r="E36" s="53"/>
      <c r="F36" s="53"/>
      <c r="G36" s="53"/>
      <c r="H36" s="53"/>
      <c r="I36" s="53"/>
      <c r="J36" s="53"/>
      <c r="K36" s="53"/>
      <c r="M36" s="61" t="str">
        <f t="shared" si="0"/>
        <v/>
      </c>
      <c r="N36" s="61" t="str">
        <f>IF(OR(F36="要入力",F36=""),"",VLOOKUP(F36,Sheet2!H$53:I$101,2,FALSE))</f>
        <v/>
      </c>
      <c r="O36" s="61" t="str">
        <f>IF(OR(G36="要入力",G36=""),"",VLOOKUP(G36,Sheet2!L$53:M$101,2,FALSE))</f>
        <v/>
      </c>
      <c r="P36" s="61" t="str">
        <f>IF(OR(H36="要入力",H36=""),"",VLOOKUP(H36,Sheet2!P$53:Q$101,2,FALSE))</f>
        <v/>
      </c>
      <c r="Q36" s="61" t="str">
        <f>IF(OR(I36="要入力",I36=""),"",VLOOKUP(I36,Sheet2!T$53:U$101,2,FALSE))</f>
        <v/>
      </c>
      <c r="R36" s="61" t="str">
        <f>IF(OR(J36="要入力",J36=""),"",VLOOKUP(J36,Sheet2!X$53:Y$101,2,FALSE))</f>
        <v/>
      </c>
      <c r="S36" s="61" t="str">
        <f>IF(OR(K36="要入力",K36=""),"",VLOOKUP(K36,Sheet2!AB$53:AC$101,2,FALSE))</f>
        <v/>
      </c>
    </row>
    <row r="37" spans="2:19" x14ac:dyDescent="0.55000000000000004">
      <c r="B37" s="42">
        <v>10</v>
      </c>
      <c r="C37" s="48"/>
      <c r="D37" s="48"/>
      <c r="E37" s="53"/>
      <c r="F37" s="53"/>
      <c r="G37" s="53"/>
      <c r="H37" s="53"/>
      <c r="I37" s="53"/>
      <c r="J37" s="53"/>
      <c r="K37" s="53"/>
      <c r="M37" s="61" t="str">
        <f t="shared" si="0"/>
        <v/>
      </c>
      <c r="N37" s="61" t="str">
        <f>IF(OR(F37="要入力",F37=""),"",VLOOKUP(F37,Sheet2!H$53:I$101,2,FALSE))</f>
        <v/>
      </c>
      <c r="O37" s="61" t="str">
        <f>IF(OR(G37="要入力",G37=""),"",VLOOKUP(G37,Sheet2!L$53:M$101,2,FALSE))</f>
        <v/>
      </c>
      <c r="P37" s="61" t="str">
        <f>IF(OR(H37="要入力",H37=""),"",VLOOKUP(H37,Sheet2!P$53:Q$101,2,FALSE))</f>
        <v/>
      </c>
      <c r="Q37" s="61" t="str">
        <f>IF(OR(I37="要入力",I37=""),"",VLOOKUP(I37,Sheet2!T$53:U$101,2,FALSE))</f>
        <v/>
      </c>
      <c r="R37" s="61" t="str">
        <f>IF(OR(J37="要入力",J37=""),"",VLOOKUP(J37,Sheet2!X$53:Y$101,2,FALSE))</f>
        <v/>
      </c>
      <c r="S37" s="61" t="str">
        <f>IF(OR(K37="要入力",K37=""),"",VLOOKUP(K37,Sheet2!AB$53:AC$101,2,FALSE))</f>
        <v/>
      </c>
    </row>
    <row r="38" spans="2:19" x14ac:dyDescent="0.55000000000000004">
      <c r="B38" s="42">
        <v>11</v>
      </c>
      <c r="C38" s="48"/>
      <c r="D38" s="48"/>
      <c r="E38" s="53"/>
      <c r="F38" s="53"/>
      <c r="G38" s="53"/>
      <c r="H38" s="53"/>
      <c r="I38" s="53"/>
      <c r="J38" s="53"/>
      <c r="K38" s="53"/>
      <c r="M38" s="61" t="str">
        <f t="shared" si="0"/>
        <v/>
      </c>
      <c r="N38" s="61" t="str">
        <f>IF(OR(F38="要入力",F38=""),"",VLOOKUP(F38,Sheet2!H$53:I$101,2,FALSE))</f>
        <v/>
      </c>
      <c r="O38" s="61" t="str">
        <f>IF(OR(G38="要入力",G38=""),"",VLOOKUP(G38,Sheet2!L$53:M$101,2,FALSE))</f>
        <v/>
      </c>
      <c r="P38" s="61" t="str">
        <f>IF(OR(H38="要入力",H38=""),"",VLOOKUP(H38,Sheet2!P$53:Q$101,2,FALSE))</f>
        <v/>
      </c>
      <c r="Q38" s="61" t="str">
        <f>IF(OR(I38="要入力",I38=""),"",VLOOKUP(I38,Sheet2!T$53:U$101,2,FALSE))</f>
        <v/>
      </c>
      <c r="R38" s="61" t="str">
        <f>IF(OR(J38="要入力",J38=""),"",VLOOKUP(J38,Sheet2!X$53:Y$101,2,FALSE))</f>
        <v/>
      </c>
      <c r="S38" s="61" t="str">
        <f>IF(OR(K38="要入力",K38=""),"",VLOOKUP(K38,Sheet2!AB$53:AC$101,2,FALSE))</f>
        <v/>
      </c>
    </row>
    <row r="39" spans="2:19" x14ac:dyDescent="0.55000000000000004">
      <c r="B39" s="42">
        <v>12</v>
      </c>
      <c r="C39" s="48"/>
      <c r="D39" s="48"/>
      <c r="E39" s="53"/>
      <c r="F39" s="53"/>
      <c r="G39" s="53"/>
      <c r="H39" s="53"/>
      <c r="I39" s="53"/>
      <c r="J39" s="53"/>
      <c r="K39" s="53"/>
      <c r="M39" s="61" t="str">
        <f t="shared" si="0"/>
        <v/>
      </c>
      <c r="N39" s="61" t="str">
        <f>IF(OR(F39="要入力",F39=""),"",VLOOKUP(F39,Sheet2!H$53:I$101,2,FALSE))</f>
        <v/>
      </c>
      <c r="O39" s="61" t="str">
        <f>IF(OR(G39="要入力",G39=""),"",VLOOKUP(G39,Sheet2!L$53:M$101,2,FALSE))</f>
        <v/>
      </c>
      <c r="P39" s="61" t="str">
        <f>IF(OR(H39="要入力",H39=""),"",VLOOKUP(H39,Sheet2!P$53:Q$101,2,FALSE))</f>
        <v/>
      </c>
      <c r="Q39" s="61" t="str">
        <f>IF(OR(I39="要入力",I39=""),"",VLOOKUP(I39,Sheet2!T$53:U$101,2,FALSE))</f>
        <v/>
      </c>
      <c r="R39" s="61" t="str">
        <f>IF(OR(J39="要入力",J39=""),"",VLOOKUP(J39,Sheet2!X$53:Y$101,2,FALSE))</f>
        <v/>
      </c>
      <c r="S39" s="61" t="str">
        <f>IF(OR(K39="要入力",K39=""),"",VLOOKUP(K39,Sheet2!AB$53:AC$101,2,FALSE))</f>
        <v/>
      </c>
    </row>
    <row r="40" spans="2:19" x14ac:dyDescent="0.55000000000000004">
      <c r="B40" s="42">
        <v>13</v>
      </c>
      <c r="C40" s="48"/>
      <c r="D40" s="48"/>
      <c r="E40" s="53"/>
      <c r="F40" s="53"/>
      <c r="G40" s="53"/>
      <c r="H40" s="53"/>
      <c r="I40" s="53"/>
      <c r="J40" s="53"/>
      <c r="K40" s="53"/>
      <c r="M40" s="61" t="str">
        <f t="shared" si="0"/>
        <v/>
      </c>
      <c r="N40" s="61" t="str">
        <f>IF(OR(F40="要入力",F40=""),"",VLOOKUP(F40,Sheet2!H$53:I$101,2,FALSE))</f>
        <v/>
      </c>
      <c r="O40" s="61" t="str">
        <f>IF(OR(G40="要入力",G40=""),"",VLOOKUP(G40,Sheet2!L$53:M$101,2,FALSE))</f>
        <v/>
      </c>
      <c r="P40" s="61" t="str">
        <f>IF(OR(H40="要入力",H40=""),"",VLOOKUP(H40,Sheet2!P$53:Q$101,2,FALSE))</f>
        <v/>
      </c>
      <c r="Q40" s="61" t="str">
        <f>IF(OR(I40="要入力",I40=""),"",VLOOKUP(I40,Sheet2!T$53:U$101,2,FALSE))</f>
        <v/>
      </c>
      <c r="R40" s="61" t="str">
        <f>IF(OR(J40="要入力",J40=""),"",VLOOKUP(J40,Sheet2!X$53:Y$101,2,FALSE))</f>
        <v/>
      </c>
      <c r="S40" s="61" t="str">
        <f>IF(OR(K40="要入力",K40=""),"",VLOOKUP(K40,Sheet2!AB$53:AC$101,2,FALSE))</f>
        <v/>
      </c>
    </row>
    <row r="41" spans="2:19" x14ac:dyDescent="0.55000000000000004">
      <c r="B41" s="42">
        <v>14</v>
      </c>
      <c r="C41" s="48"/>
      <c r="D41" s="48"/>
      <c r="E41" s="53"/>
      <c r="F41" s="53"/>
      <c r="G41" s="53"/>
      <c r="H41" s="53"/>
      <c r="I41" s="53"/>
      <c r="J41" s="53"/>
      <c r="K41" s="53"/>
      <c r="M41" s="61" t="str">
        <f t="shared" si="0"/>
        <v/>
      </c>
      <c r="N41" s="61" t="str">
        <f>IF(OR(F41="要入力",F41=""),"",VLOOKUP(F41,Sheet2!H$53:I$101,2,FALSE))</f>
        <v/>
      </c>
      <c r="O41" s="61" t="str">
        <f>IF(OR(G41="要入力",G41=""),"",VLOOKUP(G41,Sheet2!L$53:M$101,2,FALSE))</f>
        <v/>
      </c>
      <c r="P41" s="61" t="str">
        <f>IF(OR(H41="要入力",H41=""),"",VLOOKUP(H41,Sheet2!P$53:Q$101,2,FALSE))</f>
        <v/>
      </c>
      <c r="Q41" s="61" t="str">
        <f>IF(OR(I41="要入力",I41=""),"",VLOOKUP(I41,Sheet2!T$53:U$101,2,FALSE))</f>
        <v/>
      </c>
      <c r="R41" s="61" t="str">
        <f>IF(OR(J41="要入力",J41=""),"",VLOOKUP(J41,Sheet2!X$53:Y$101,2,FALSE))</f>
        <v/>
      </c>
      <c r="S41" s="61" t="str">
        <f>IF(OR(K41="要入力",K41=""),"",VLOOKUP(K41,Sheet2!AB$53:AC$101,2,FALSE))</f>
        <v/>
      </c>
    </row>
    <row r="42" spans="2:19" x14ac:dyDescent="0.55000000000000004">
      <c r="B42" s="42">
        <v>15</v>
      </c>
      <c r="C42" s="48"/>
      <c r="D42" s="48"/>
      <c r="E42" s="53"/>
      <c r="F42" s="53"/>
      <c r="G42" s="53"/>
      <c r="H42" s="53"/>
      <c r="I42" s="53"/>
      <c r="J42" s="53"/>
      <c r="K42" s="53"/>
      <c r="M42" s="61" t="str">
        <f t="shared" si="0"/>
        <v/>
      </c>
      <c r="N42" s="61" t="str">
        <f>IF(OR(F42="要入力",F42=""),"",VLOOKUP(F42,Sheet2!H$53:I$101,2,FALSE))</f>
        <v/>
      </c>
      <c r="O42" s="61" t="str">
        <f>IF(OR(G42="要入力",G42=""),"",VLOOKUP(G42,Sheet2!L$53:M$101,2,FALSE))</f>
        <v/>
      </c>
      <c r="P42" s="61" t="str">
        <f>IF(OR(H42="要入力",H42=""),"",VLOOKUP(H42,Sheet2!P$53:Q$101,2,FALSE))</f>
        <v/>
      </c>
      <c r="Q42" s="61" t="str">
        <f>IF(OR(I42="要入力",I42=""),"",VLOOKUP(I42,Sheet2!T$53:U$101,2,FALSE))</f>
        <v/>
      </c>
      <c r="R42" s="61" t="str">
        <f>IF(OR(J42="要入力",J42=""),"",VLOOKUP(J42,Sheet2!X$53:Y$101,2,FALSE))</f>
        <v/>
      </c>
      <c r="S42" s="61" t="str">
        <f>IF(OR(K42="要入力",K42=""),"",VLOOKUP(K42,Sheet2!AB$53:AC$101,2,FALSE))</f>
        <v/>
      </c>
    </row>
    <row r="43" spans="2:19" x14ac:dyDescent="0.55000000000000004">
      <c r="B43" s="42">
        <v>16</v>
      </c>
      <c r="C43" s="48"/>
      <c r="D43" s="48"/>
      <c r="E43" s="53"/>
      <c r="F43" s="53"/>
      <c r="G43" s="53"/>
      <c r="H43" s="53"/>
      <c r="I43" s="53"/>
      <c r="J43" s="53"/>
      <c r="K43" s="53"/>
      <c r="M43" s="61" t="str">
        <f t="shared" si="0"/>
        <v/>
      </c>
      <c r="N43" s="61" t="str">
        <f>IF(OR(F43="要入力",F43=""),"",VLOOKUP(F43,Sheet2!H$53:I$101,2,FALSE))</f>
        <v/>
      </c>
      <c r="O43" s="61" t="str">
        <f>IF(OR(G43="要入力",G43=""),"",VLOOKUP(G43,Sheet2!L$53:M$101,2,FALSE))</f>
        <v/>
      </c>
      <c r="P43" s="61" t="str">
        <f>IF(OR(H43="要入力",H43=""),"",VLOOKUP(H43,Sheet2!P$53:Q$101,2,FALSE))</f>
        <v/>
      </c>
      <c r="Q43" s="61" t="str">
        <f>IF(OR(I43="要入力",I43=""),"",VLOOKUP(I43,Sheet2!T$53:U$101,2,FALSE))</f>
        <v/>
      </c>
      <c r="R43" s="61" t="str">
        <f>IF(OR(J43="要入力",J43=""),"",VLOOKUP(J43,Sheet2!X$53:Y$101,2,FALSE))</f>
        <v/>
      </c>
      <c r="S43" s="61" t="str">
        <f>IF(OR(K43="要入力",K43=""),"",VLOOKUP(K43,Sheet2!AB$53:AC$101,2,FALSE))</f>
        <v/>
      </c>
    </row>
    <row r="44" spans="2:19" x14ac:dyDescent="0.55000000000000004">
      <c r="B44" s="42">
        <v>17</v>
      </c>
      <c r="C44" s="48"/>
      <c r="D44" s="48"/>
      <c r="E44" s="53"/>
      <c r="F44" s="53"/>
      <c r="G44" s="53"/>
      <c r="H44" s="53"/>
      <c r="I44" s="53"/>
      <c r="J44" s="53"/>
      <c r="K44" s="53"/>
      <c r="M44" s="61" t="str">
        <f t="shared" si="0"/>
        <v/>
      </c>
      <c r="N44" s="61" t="str">
        <f>IF(OR(F44="要入力",F44=""),"",VLOOKUP(F44,Sheet2!H$53:I$101,2,FALSE))</f>
        <v/>
      </c>
      <c r="O44" s="61" t="str">
        <f>IF(OR(G44="要入力",G44=""),"",VLOOKUP(G44,Sheet2!L$53:M$101,2,FALSE))</f>
        <v/>
      </c>
      <c r="P44" s="61" t="str">
        <f>IF(OR(H44="要入力",H44=""),"",VLOOKUP(H44,Sheet2!P$53:Q$101,2,FALSE))</f>
        <v/>
      </c>
      <c r="Q44" s="61" t="str">
        <f>IF(OR(I44="要入力",I44=""),"",VLOOKUP(I44,Sheet2!T$53:U$101,2,FALSE))</f>
        <v/>
      </c>
      <c r="R44" s="61" t="str">
        <f>IF(OR(J44="要入力",J44=""),"",VLOOKUP(J44,Sheet2!X$53:Y$101,2,FALSE))</f>
        <v/>
      </c>
      <c r="S44" s="61" t="str">
        <f>IF(OR(K44="要入力",K44=""),"",VLOOKUP(K44,Sheet2!AB$53:AC$101,2,FALSE))</f>
        <v/>
      </c>
    </row>
    <row r="45" spans="2:19" x14ac:dyDescent="0.55000000000000004">
      <c r="B45" s="42">
        <v>18</v>
      </c>
      <c r="C45" s="48"/>
      <c r="D45" s="48"/>
      <c r="E45" s="53"/>
      <c r="F45" s="53"/>
      <c r="G45" s="53"/>
      <c r="H45" s="53"/>
      <c r="I45" s="53"/>
      <c r="J45" s="53"/>
      <c r="K45" s="53"/>
      <c r="M45" s="61" t="str">
        <f t="shared" si="0"/>
        <v/>
      </c>
      <c r="N45" s="61" t="str">
        <f>IF(OR(F45="要入力",F45=""),"",VLOOKUP(F45,Sheet2!H$53:I$101,2,FALSE))</f>
        <v/>
      </c>
      <c r="O45" s="61" t="str">
        <f>IF(OR(G45="要入力",G45=""),"",VLOOKUP(G45,Sheet2!L$53:M$101,2,FALSE))</f>
        <v/>
      </c>
      <c r="P45" s="61" t="str">
        <f>IF(OR(H45="要入力",H45=""),"",VLOOKUP(H45,Sheet2!P$53:Q$101,2,FALSE))</f>
        <v/>
      </c>
      <c r="Q45" s="61" t="str">
        <f>IF(OR(I45="要入力",I45=""),"",VLOOKUP(I45,Sheet2!T$53:U$101,2,FALSE))</f>
        <v/>
      </c>
      <c r="R45" s="61" t="str">
        <f>IF(OR(J45="要入力",J45=""),"",VLOOKUP(J45,Sheet2!X$53:Y$101,2,FALSE))</f>
        <v/>
      </c>
      <c r="S45" s="61" t="str">
        <f>IF(OR(K45="要入力",K45=""),"",VLOOKUP(K45,Sheet2!AB$53:AC$101,2,FALSE))</f>
        <v/>
      </c>
    </row>
    <row r="46" spans="2:19" x14ac:dyDescent="0.55000000000000004">
      <c r="B46" s="42">
        <v>19</v>
      </c>
      <c r="C46" s="48"/>
      <c r="D46" s="48"/>
      <c r="E46" s="53"/>
      <c r="F46" s="53"/>
      <c r="G46" s="53"/>
      <c r="H46" s="53"/>
      <c r="I46" s="53"/>
      <c r="J46" s="53"/>
      <c r="K46" s="53"/>
      <c r="M46" s="61" t="str">
        <f t="shared" si="0"/>
        <v/>
      </c>
      <c r="N46" s="61" t="str">
        <f>IF(OR(F46="要入力",F46=""),"",VLOOKUP(F46,Sheet2!H$53:I$101,2,FALSE))</f>
        <v/>
      </c>
      <c r="O46" s="61" t="str">
        <f>IF(OR(G46="要入力",G46=""),"",VLOOKUP(G46,Sheet2!L$53:M$101,2,FALSE))</f>
        <v/>
      </c>
      <c r="P46" s="61" t="str">
        <f>IF(OR(H46="要入力",H46=""),"",VLOOKUP(H46,Sheet2!P$53:Q$101,2,FALSE))</f>
        <v/>
      </c>
      <c r="Q46" s="61" t="str">
        <f>IF(OR(I46="要入力",I46=""),"",VLOOKUP(I46,Sheet2!T$53:U$101,2,FALSE))</f>
        <v/>
      </c>
      <c r="R46" s="61" t="str">
        <f>IF(OR(J46="要入力",J46=""),"",VLOOKUP(J46,Sheet2!X$53:Y$101,2,FALSE))</f>
        <v/>
      </c>
      <c r="S46" s="61" t="str">
        <f>IF(OR(K46="要入力",K46=""),"",VLOOKUP(K46,Sheet2!AB$53:AC$101,2,FALSE))</f>
        <v/>
      </c>
    </row>
    <row r="47" spans="2:19" x14ac:dyDescent="0.55000000000000004">
      <c r="B47" s="42">
        <v>20</v>
      </c>
      <c r="C47" s="48"/>
      <c r="D47" s="48"/>
      <c r="E47" s="53"/>
      <c r="F47" s="53"/>
      <c r="G47" s="53"/>
      <c r="H47" s="53"/>
      <c r="I47" s="53"/>
      <c r="J47" s="53"/>
      <c r="K47" s="53"/>
      <c r="M47" s="61" t="str">
        <f t="shared" si="0"/>
        <v/>
      </c>
      <c r="N47" s="61" t="str">
        <f>IF(OR(F47="要入力",F47=""),"",VLOOKUP(F47,Sheet2!H$53:I$101,2,FALSE))</f>
        <v/>
      </c>
      <c r="O47" s="61" t="str">
        <f>IF(OR(G47="要入力",G47=""),"",VLOOKUP(G47,Sheet2!L$53:M$101,2,FALSE))</f>
        <v/>
      </c>
      <c r="P47" s="61" t="str">
        <f>IF(OR(H47="要入力",H47=""),"",VLOOKUP(H47,Sheet2!P$53:Q$101,2,FALSE))</f>
        <v/>
      </c>
      <c r="Q47" s="61" t="str">
        <f>IF(OR(I47="要入力",I47=""),"",VLOOKUP(I47,Sheet2!T$53:U$101,2,FALSE))</f>
        <v/>
      </c>
      <c r="R47" s="61" t="str">
        <f>IF(OR(J47="要入力",J47=""),"",VLOOKUP(J47,Sheet2!X$53:Y$101,2,FALSE))</f>
        <v/>
      </c>
      <c r="S47" s="61" t="str">
        <f>IF(OR(K47="要入力",K47=""),"",VLOOKUP(K47,Sheet2!AB$53:AC$101,2,FALSE))</f>
        <v/>
      </c>
    </row>
    <row r="48" spans="2:19" x14ac:dyDescent="0.55000000000000004">
      <c r="B48" s="42">
        <v>21</v>
      </c>
      <c r="C48" s="48"/>
      <c r="D48" s="48"/>
      <c r="E48" s="53"/>
      <c r="F48" s="53"/>
      <c r="G48" s="53"/>
      <c r="H48" s="53"/>
      <c r="I48" s="53"/>
      <c r="J48" s="53"/>
      <c r="K48" s="53"/>
      <c r="M48" s="61" t="str">
        <f t="shared" si="0"/>
        <v/>
      </c>
      <c r="N48" s="61" t="str">
        <f>IF(OR(F48="要入力",F48=""),"",VLOOKUP(F48,Sheet2!H$53:I$101,2,FALSE))</f>
        <v/>
      </c>
      <c r="O48" s="61" t="str">
        <f>IF(OR(G48="要入力",G48=""),"",VLOOKUP(G48,Sheet2!L$53:M$101,2,FALSE))</f>
        <v/>
      </c>
      <c r="P48" s="61" t="str">
        <f>IF(OR(H48="要入力",H48=""),"",VLOOKUP(H48,Sheet2!P$53:Q$101,2,FALSE))</f>
        <v/>
      </c>
      <c r="Q48" s="61" t="str">
        <f>IF(OR(I48="要入力",I48=""),"",VLOOKUP(I48,Sheet2!T$53:U$101,2,FALSE))</f>
        <v/>
      </c>
      <c r="R48" s="61" t="str">
        <f>IF(OR(J48="要入力",J48=""),"",VLOOKUP(J48,Sheet2!X$53:Y$101,2,FALSE))</f>
        <v/>
      </c>
      <c r="S48" s="61" t="str">
        <f>IF(OR(K48="要入力",K48=""),"",VLOOKUP(K48,Sheet2!AB$53:AC$101,2,FALSE))</f>
        <v/>
      </c>
    </row>
    <row r="49" spans="2:19" x14ac:dyDescent="0.55000000000000004">
      <c r="B49" s="42">
        <v>22</v>
      </c>
      <c r="C49" s="48"/>
      <c r="D49" s="48"/>
      <c r="E49" s="53"/>
      <c r="F49" s="53"/>
      <c r="G49" s="53"/>
      <c r="H49" s="53"/>
      <c r="I49" s="53"/>
      <c r="J49" s="53"/>
      <c r="K49" s="53"/>
      <c r="M49" s="61" t="str">
        <f t="shared" si="0"/>
        <v/>
      </c>
      <c r="N49" s="61" t="str">
        <f>IF(OR(F49="要入力",F49=""),"",VLOOKUP(F49,Sheet2!H$53:I$101,2,FALSE))</f>
        <v/>
      </c>
      <c r="O49" s="61" t="str">
        <f>IF(OR(G49="要入力",G49=""),"",VLOOKUP(G49,Sheet2!L$53:M$101,2,FALSE))</f>
        <v/>
      </c>
      <c r="P49" s="61" t="str">
        <f>IF(OR(H49="要入力",H49=""),"",VLOOKUP(H49,Sheet2!P$53:Q$101,2,FALSE))</f>
        <v/>
      </c>
      <c r="Q49" s="61" t="str">
        <f>IF(OR(I49="要入力",I49=""),"",VLOOKUP(I49,Sheet2!T$53:U$101,2,FALSE))</f>
        <v/>
      </c>
      <c r="R49" s="61" t="str">
        <f>IF(OR(J49="要入力",J49=""),"",VLOOKUP(J49,Sheet2!X$53:Y$101,2,FALSE))</f>
        <v/>
      </c>
      <c r="S49" s="61" t="str">
        <f>IF(OR(K49="要入力",K49=""),"",VLOOKUP(K49,Sheet2!AB$53:AC$101,2,FALSE))</f>
        <v/>
      </c>
    </row>
    <row r="50" spans="2:19" x14ac:dyDescent="0.55000000000000004">
      <c r="B50" s="42">
        <v>23</v>
      </c>
      <c r="C50" s="48"/>
      <c r="D50" s="48"/>
      <c r="E50" s="53"/>
      <c r="F50" s="53"/>
      <c r="G50" s="53"/>
      <c r="H50" s="53"/>
      <c r="I50" s="53"/>
      <c r="J50" s="53"/>
      <c r="K50" s="53"/>
      <c r="M50" s="61" t="str">
        <f t="shared" si="0"/>
        <v/>
      </c>
      <c r="N50" s="61" t="str">
        <f>IF(OR(F50="要入力",F50=""),"",VLOOKUP(F50,Sheet2!H$53:I$101,2,FALSE))</f>
        <v/>
      </c>
      <c r="O50" s="61" t="str">
        <f>IF(OR(G50="要入力",G50=""),"",VLOOKUP(G50,Sheet2!L$53:M$101,2,FALSE))</f>
        <v/>
      </c>
      <c r="P50" s="61" t="str">
        <f>IF(OR(H50="要入力",H50=""),"",VLOOKUP(H50,Sheet2!P$53:Q$101,2,FALSE))</f>
        <v/>
      </c>
      <c r="Q50" s="61" t="str">
        <f>IF(OR(I50="要入力",I50=""),"",VLOOKUP(I50,Sheet2!T$53:U$101,2,FALSE))</f>
        <v/>
      </c>
      <c r="R50" s="61" t="str">
        <f>IF(OR(J50="要入力",J50=""),"",VLOOKUP(J50,Sheet2!X$53:Y$101,2,FALSE))</f>
        <v/>
      </c>
      <c r="S50" s="61" t="str">
        <f>IF(OR(K50="要入力",K50=""),"",VLOOKUP(K50,Sheet2!AB$53:AC$101,2,FALSE))</f>
        <v/>
      </c>
    </row>
    <row r="51" spans="2:19" x14ac:dyDescent="0.55000000000000004">
      <c r="B51" s="42">
        <v>24</v>
      </c>
      <c r="C51" s="48"/>
      <c r="D51" s="48"/>
      <c r="E51" s="53"/>
      <c r="F51" s="53"/>
      <c r="G51" s="53"/>
      <c r="H51" s="53"/>
      <c r="I51" s="53"/>
      <c r="J51" s="53"/>
      <c r="K51" s="53"/>
      <c r="M51" s="61" t="str">
        <f t="shared" si="0"/>
        <v/>
      </c>
      <c r="N51" s="61" t="str">
        <f>IF(OR(F51="要入力",F51=""),"",VLOOKUP(F51,Sheet2!H$53:I$101,2,FALSE))</f>
        <v/>
      </c>
      <c r="O51" s="61" t="str">
        <f>IF(OR(G51="要入力",G51=""),"",VLOOKUP(G51,Sheet2!L$53:M$101,2,FALSE))</f>
        <v/>
      </c>
      <c r="P51" s="61" t="str">
        <f>IF(OR(H51="要入力",H51=""),"",VLOOKUP(H51,Sheet2!P$53:Q$101,2,FALSE))</f>
        <v/>
      </c>
      <c r="Q51" s="61" t="str">
        <f>IF(OR(I51="要入力",I51=""),"",VLOOKUP(I51,Sheet2!T$53:U$101,2,FALSE))</f>
        <v/>
      </c>
      <c r="R51" s="61" t="str">
        <f>IF(OR(J51="要入力",J51=""),"",VLOOKUP(J51,Sheet2!X$53:Y$101,2,FALSE))</f>
        <v/>
      </c>
      <c r="S51" s="61" t="str">
        <f>IF(OR(K51="要入力",K51=""),"",VLOOKUP(K51,Sheet2!AB$53:AC$101,2,FALSE))</f>
        <v/>
      </c>
    </row>
    <row r="52" spans="2:19" x14ac:dyDescent="0.55000000000000004">
      <c r="B52" s="42">
        <v>25</v>
      </c>
      <c r="C52" s="48"/>
      <c r="D52" s="48"/>
      <c r="E52" s="53"/>
      <c r="F52" s="53"/>
      <c r="G52" s="53"/>
      <c r="H52" s="53"/>
      <c r="I52" s="53"/>
      <c r="J52" s="53"/>
      <c r="K52" s="53"/>
      <c r="M52" s="61" t="str">
        <f t="shared" si="0"/>
        <v/>
      </c>
      <c r="N52" s="61" t="str">
        <f>IF(OR(F52="要入力",F52=""),"",VLOOKUP(F52,Sheet2!H$53:I$101,2,FALSE))</f>
        <v/>
      </c>
      <c r="O52" s="61" t="str">
        <f>IF(OR(G52="要入力",G52=""),"",VLOOKUP(G52,Sheet2!L$53:M$101,2,FALSE))</f>
        <v/>
      </c>
      <c r="P52" s="61" t="str">
        <f>IF(OR(H52="要入力",H52=""),"",VLOOKUP(H52,Sheet2!P$53:Q$101,2,FALSE))</f>
        <v/>
      </c>
      <c r="Q52" s="61" t="str">
        <f>IF(OR(I52="要入力",I52=""),"",VLOOKUP(I52,Sheet2!T$53:U$101,2,FALSE))</f>
        <v/>
      </c>
      <c r="R52" s="61" t="str">
        <f>IF(OR(J52="要入力",J52=""),"",VLOOKUP(J52,Sheet2!X$53:Y$101,2,FALSE))</f>
        <v/>
      </c>
      <c r="S52" s="61" t="str">
        <f>IF(OR(K52="要入力",K52=""),"",VLOOKUP(K52,Sheet2!AB$53:AC$101,2,FALSE))</f>
        <v/>
      </c>
    </row>
    <row r="53" spans="2:19" x14ac:dyDescent="0.55000000000000004">
      <c r="B53" s="42">
        <v>26</v>
      </c>
      <c r="C53" s="48"/>
      <c r="D53" s="48"/>
      <c r="E53" s="53"/>
      <c r="F53" s="53"/>
      <c r="G53" s="53"/>
      <c r="H53" s="53"/>
      <c r="I53" s="53"/>
      <c r="J53" s="53"/>
      <c r="K53" s="53"/>
      <c r="M53" s="61" t="str">
        <f t="shared" si="0"/>
        <v/>
      </c>
      <c r="N53" s="61" t="str">
        <f>IF(OR(F53="要入力",F53=""),"",VLOOKUP(F53,Sheet2!H$53:I$101,2,FALSE))</f>
        <v/>
      </c>
      <c r="O53" s="61" t="str">
        <f>IF(OR(G53="要入力",G53=""),"",VLOOKUP(G53,Sheet2!L$53:M$101,2,FALSE))</f>
        <v/>
      </c>
      <c r="P53" s="61" t="str">
        <f>IF(OR(H53="要入力",H53=""),"",VLOOKUP(H53,Sheet2!P$53:Q$101,2,FALSE))</f>
        <v/>
      </c>
      <c r="Q53" s="61" t="str">
        <f>IF(OR(I53="要入力",I53=""),"",VLOOKUP(I53,Sheet2!T$53:U$101,2,FALSE))</f>
        <v/>
      </c>
      <c r="R53" s="61" t="str">
        <f>IF(OR(J53="要入力",J53=""),"",VLOOKUP(J53,Sheet2!X$53:Y$101,2,FALSE))</f>
        <v/>
      </c>
      <c r="S53" s="61" t="str">
        <f>IF(OR(K53="要入力",K53=""),"",VLOOKUP(K53,Sheet2!AB$53:AC$101,2,FALSE))</f>
        <v/>
      </c>
    </row>
    <row r="54" spans="2:19" x14ac:dyDescent="0.55000000000000004">
      <c r="B54" s="42">
        <v>27</v>
      </c>
      <c r="C54" s="48"/>
      <c r="D54" s="48"/>
      <c r="E54" s="53"/>
      <c r="F54" s="53"/>
      <c r="G54" s="53"/>
      <c r="H54" s="53"/>
      <c r="I54" s="53"/>
      <c r="J54" s="53"/>
      <c r="K54" s="53"/>
      <c r="M54" s="61" t="str">
        <f t="shared" si="0"/>
        <v/>
      </c>
      <c r="N54" s="61" t="str">
        <f>IF(OR(F54="要入力",F54=""),"",VLOOKUP(F54,Sheet2!H$53:I$101,2,FALSE))</f>
        <v/>
      </c>
      <c r="O54" s="61" t="str">
        <f>IF(OR(G54="要入力",G54=""),"",VLOOKUP(G54,Sheet2!L$53:M$101,2,FALSE))</f>
        <v/>
      </c>
      <c r="P54" s="61" t="str">
        <f>IF(OR(H54="要入力",H54=""),"",VLOOKUP(H54,Sheet2!P$53:Q$101,2,FALSE))</f>
        <v/>
      </c>
      <c r="Q54" s="61" t="str">
        <f>IF(OR(I54="要入力",I54=""),"",VLOOKUP(I54,Sheet2!T$53:U$101,2,FALSE))</f>
        <v/>
      </c>
      <c r="R54" s="61" t="str">
        <f>IF(OR(J54="要入力",J54=""),"",VLOOKUP(J54,Sheet2!X$53:Y$101,2,FALSE))</f>
        <v/>
      </c>
      <c r="S54" s="61" t="str">
        <f>IF(OR(K54="要入力",K54=""),"",VLOOKUP(K54,Sheet2!AB$53:AC$101,2,FALSE))</f>
        <v/>
      </c>
    </row>
    <row r="55" spans="2:19" x14ac:dyDescent="0.55000000000000004">
      <c r="B55" s="42">
        <v>28</v>
      </c>
      <c r="C55" s="48"/>
      <c r="D55" s="48"/>
      <c r="E55" s="53"/>
      <c r="F55" s="53"/>
      <c r="G55" s="53"/>
      <c r="H55" s="53"/>
      <c r="I55" s="53"/>
      <c r="J55" s="53"/>
      <c r="K55" s="53"/>
      <c r="M55" s="61" t="str">
        <f t="shared" si="0"/>
        <v/>
      </c>
      <c r="N55" s="61" t="str">
        <f>IF(OR(F55="要入力",F55=""),"",VLOOKUP(F55,Sheet2!H$53:I$101,2,FALSE))</f>
        <v/>
      </c>
      <c r="O55" s="61" t="str">
        <f>IF(OR(G55="要入力",G55=""),"",VLOOKUP(G55,Sheet2!L$53:M$101,2,FALSE))</f>
        <v/>
      </c>
      <c r="P55" s="61" t="str">
        <f>IF(OR(H55="要入力",H55=""),"",VLOOKUP(H55,Sheet2!P$53:Q$101,2,FALSE))</f>
        <v/>
      </c>
      <c r="Q55" s="61" t="str">
        <f>IF(OR(I55="要入力",I55=""),"",VLOOKUP(I55,Sheet2!T$53:U$101,2,FALSE))</f>
        <v/>
      </c>
      <c r="R55" s="61" t="str">
        <f>IF(OR(J55="要入力",J55=""),"",VLOOKUP(J55,Sheet2!X$53:Y$101,2,FALSE))</f>
        <v/>
      </c>
      <c r="S55" s="61" t="str">
        <f>IF(OR(K55="要入力",K55=""),"",VLOOKUP(K55,Sheet2!AB$53:AC$101,2,FALSE))</f>
        <v/>
      </c>
    </row>
    <row r="56" spans="2:19" x14ac:dyDescent="0.55000000000000004">
      <c r="B56" s="42">
        <v>29</v>
      </c>
      <c r="C56" s="48"/>
      <c r="D56" s="48"/>
      <c r="E56" s="53"/>
      <c r="F56" s="53"/>
      <c r="G56" s="53"/>
      <c r="H56" s="53"/>
      <c r="I56" s="53"/>
      <c r="J56" s="53"/>
      <c r="K56" s="53"/>
      <c r="M56" s="61" t="str">
        <f t="shared" si="0"/>
        <v/>
      </c>
      <c r="N56" s="61" t="str">
        <f>IF(OR(F56="要入力",F56=""),"",VLOOKUP(F56,Sheet2!H$53:I$101,2,FALSE))</f>
        <v/>
      </c>
      <c r="O56" s="61" t="str">
        <f>IF(OR(G56="要入力",G56=""),"",VLOOKUP(G56,Sheet2!L$53:M$101,2,FALSE))</f>
        <v/>
      </c>
      <c r="P56" s="61" t="str">
        <f>IF(OR(H56="要入力",H56=""),"",VLOOKUP(H56,Sheet2!P$53:Q$101,2,FALSE))</f>
        <v/>
      </c>
      <c r="Q56" s="61" t="str">
        <f>IF(OR(I56="要入力",I56=""),"",VLOOKUP(I56,Sheet2!T$53:U$101,2,FALSE))</f>
        <v/>
      </c>
      <c r="R56" s="61" t="str">
        <f>IF(OR(J56="要入力",J56=""),"",VLOOKUP(J56,Sheet2!X$53:Y$101,2,FALSE))</f>
        <v/>
      </c>
      <c r="S56" s="61" t="str">
        <f>IF(OR(K56="要入力",K56=""),"",VLOOKUP(K56,Sheet2!AB$53:AC$101,2,FALSE))</f>
        <v/>
      </c>
    </row>
    <row r="57" spans="2:19" x14ac:dyDescent="0.55000000000000004">
      <c r="B57" s="42">
        <v>30</v>
      </c>
      <c r="C57" s="48"/>
      <c r="D57" s="48"/>
      <c r="E57" s="53"/>
      <c r="F57" s="53"/>
      <c r="G57" s="53"/>
      <c r="H57" s="53"/>
      <c r="I57" s="53"/>
      <c r="J57" s="53"/>
      <c r="K57" s="53"/>
      <c r="M57" s="61" t="str">
        <f t="shared" si="0"/>
        <v/>
      </c>
      <c r="N57" s="61" t="str">
        <f>IF(OR(F57="要入力",F57=""),"",VLOOKUP(F57,Sheet2!H$53:I$101,2,FALSE))</f>
        <v/>
      </c>
      <c r="O57" s="61" t="str">
        <f>IF(OR(G57="要入力",G57=""),"",VLOOKUP(G57,Sheet2!L$53:M$101,2,FALSE))</f>
        <v/>
      </c>
      <c r="P57" s="61" t="str">
        <f>IF(OR(H57="要入力",H57=""),"",VLOOKUP(H57,Sheet2!P$53:Q$101,2,FALSE))</f>
        <v/>
      </c>
      <c r="Q57" s="61" t="str">
        <f>IF(OR(I57="要入力",I57=""),"",VLOOKUP(I57,Sheet2!T$53:U$101,2,FALSE))</f>
        <v/>
      </c>
      <c r="R57" s="61" t="str">
        <f>IF(OR(J57="要入力",J57=""),"",VLOOKUP(J57,Sheet2!X$53:Y$101,2,FALSE))</f>
        <v/>
      </c>
      <c r="S57" s="61" t="str">
        <f>IF(OR(K57="要入力",K57=""),"",VLOOKUP(K57,Sheet2!AB$53:AC$101,2,FALSE))</f>
        <v/>
      </c>
    </row>
    <row r="58" spans="2:19" x14ac:dyDescent="0.55000000000000004">
      <c r="B58" s="42">
        <v>31</v>
      </c>
      <c r="C58" s="48"/>
      <c r="D58" s="48"/>
      <c r="E58" s="53"/>
      <c r="F58" s="53"/>
      <c r="G58" s="53"/>
      <c r="H58" s="53"/>
      <c r="I58" s="53"/>
      <c r="J58" s="53"/>
      <c r="K58" s="53"/>
      <c r="M58" s="61" t="str">
        <f t="shared" si="0"/>
        <v/>
      </c>
      <c r="N58" s="61" t="str">
        <f>IF(OR(F58="要入力",F58=""),"",VLOOKUP(F58,Sheet2!H$53:I$101,2,FALSE))</f>
        <v/>
      </c>
      <c r="O58" s="61" t="str">
        <f>IF(OR(G58="要入力",G58=""),"",VLOOKUP(G58,Sheet2!L$53:M$101,2,FALSE))</f>
        <v/>
      </c>
      <c r="P58" s="61" t="str">
        <f>IF(OR(H58="要入力",H58=""),"",VLOOKUP(H58,Sheet2!P$53:Q$101,2,FALSE))</f>
        <v/>
      </c>
      <c r="Q58" s="61" t="str">
        <f>IF(OR(I58="要入力",I58=""),"",VLOOKUP(I58,Sheet2!T$53:U$101,2,FALSE))</f>
        <v/>
      </c>
      <c r="R58" s="61" t="str">
        <f>IF(OR(J58="要入力",J58=""),"",VLOOKUP(J58,Sheet2!X$53:Y$101,2,FALSE))</f>
        <v/>
      </c>
      <c r="S58" s="61" t="str">
        <f>IF(OR(K58="要入力",K58=""),"",VLOOKUP(K58,Sheet2!AB$53:AC$101,2,FALSE))</f>
        <v/>
      </c>
    </row>
    <row r="59" spans="2:19" x14ac:dyDescent="0.55000000000000004">
      <c r="B59" s="42">
        <v>32</v>
      </c>
      <c r="C59" s="48"/>
      <c r="D59" s="48"/>
      <c r="E59" s="53"/>
      <c r="F59" s="53"/>
      <c r="G59" s="53"/>
      <c r="H59" s="53"/>
      <c r="I59" s="53"/>
      <c r="J59" s="53"/>
      <c r="K59" s="53"/>
      <c r="M59" s="61" t="str">
        <f t="shared" si="0"/>
        <v/>
      </c>
      <c r="N59" s="61" t="str">
        <f>IF(OR(F59="要入力",F59=""),"",VLOOKUP(F59,Sheet2!H$53:I$101,2,FALSE))</f>
        <v/>
      </c>
      <c r="O59" s="61" t="str">
        <f>IF(OR(G59="要入力",G59=""),"",VLOOKUP(G59,Sheet2!L$53:M$101,2,FALSE))</f>
        <v/>
      </c>
      <c r="P59" s="61" t="str">
        <f>IF(OR(H59="要入力",H59=""),"",VLOOKUP(H59,Sheet2!P$53:Q$101,2,FALSE))</f>
        <v/>
      </c>
      <c r="Q59" s="61" t="str">
        <f>IF(OR(I59="要入力",I59=""),"",VLOOKUP(I59,Sheet2!T$53:U$101,2,FALSE))</f>
        <v/>
      </c>
      <c r="R59" s="61" t="str">
        <f>IF(OR(J59="要入力",J59=""),"",VLOOKUP(J59,Sheet2!X$53:Y$101,2,FALSE))</f>
        <v/>
      </c>
      <c r="S59" s="61" t="str">
        <f>IF(OR(K59="要入力",K59=""),"",VLOOKUP(K59,Sheet2!AB$53:AC$101,2,FALSE))</f>
        <v/>
      </c>
    </row>
    <row r="60" spans="2:19" x14ac:dyDescent="0.55000000000000004">
      <c r="B60" s="42">
        <v>33</v>
      </c>
      <c r="C60" s="48"/>
      <c r="D60" s="48"/>
      <c r="E60" s="53"/>
      <c r="F60" s="53"/>
      <c r="G60" s="53"/>
      <c r="H60" s="53"/>
      <c r="I60" s="53"/>
      <c r="J60" s="53"/>
      <c r="K60" s="53"/>
      <c r="M60" s="61" t="str">
        <f t="shared" si="0"/>
        <v/>
      </c>
      <c r="N60" s="61" t="str">
        <f>IF(OR(F60="要入力",F60=""),"",VLOOKUP(F60,Sheet2!H$53:I$101,2,FALSE))</f>
        <v/>
      </c>
      <c r="O60" s="61" t="str">
        <f>IF(OR(G60="要入力",G60=""),"",VLOOKUP(G60,Sheet2!L$53:M$101,2,FALSE))</f>
        <v/>
      </c>
      <c r="P60" s="61" t="str">
        <f>IF(OR(H60="要入力",H60=""),"",VLOOKUP(H60,Sheet2!P$53:Q$101,2,FALSE))</f>
        <v/>
      </c>
      <c r="Q60" s="61" t="str">
        <f>IF(OR(I60="要入力",I60=""),"",VLOOKUP(I60,Sheet2!T$53:U$101,2,FALSE))</f>
        <v/>
      </c>
      <c r="R60" s="61" t="str">
        <f>IF(OR(J60="要入力",J60=""),"",VLOOKUP(J60,Sheet2!X$53:Y$101,2,FALSE))</f>
        <v/>
      </c>
      <c r="S60" s="61" t="str">
        <f>IF(OR(K60="要入力",K60=""),"",VLOOKUP(K60,Sheet2!AB$53:AC$101,2,FALSE))</f>
        <v/>
      </c>
    </row>
    <row r="61" spans="2:19" x14ac:dyDescent="0.55000000000000004">
      <c r="B61" s="42">
        <v>34</v>
      </c>
      <c r="C61" s="48"/>
      <c r="D61" s="48"/>
      <c r="E61" s="53"/>
      <c r="F61" s="53"/>
      <c r="G61" s="53"/>
      <c r="H61" s="53"/>
      <c r="I61" s="53"/>
      <c r="J61" s="53"/>
      <c r="K61" s="53"/>
      <c r="M61" s="61" t="str">
        <f t="shared" si="0"/>
        <v/>
      </c>
      <c r="N61" s="61" t="str">
        <f>IF(OR(F61="要入力",F61=""),"",VLOOKUP(F61,Sheet2!H$53:I$101,2,FALSE))</f>
        <v/>
      </c>
      <c r="O61" s="61" t="str">
        <f>IF(OR(G61="要入力",G61=""),"",VLOOKUP(G61,Sheet2!L$53:M$101,2,FALSE))</f>
        <v/>
      </c>
      <c r="P61" s="61" t="str">
        <f>IF(OR(H61="要入力",H61=""),"",VLOOKUP(H61,Sheet2!P$53:Q$101,2,FALSE))</f>
        <v/>
      </c>
      <c r="Q61" s="61" t="str">
        <f>IF(OR(I61="要入力",I61=""),"",VLOOKUP(I61,Sheet2!T$53:U$101,2,FALSE))</f>
        <v/>
      </c>
      <c r="R61" s="61" t="str">
        <f>IF(OR(J61="要入力",J61=""),"",VLOOKUP(J61,Sheet2!X$53:Y$101,2,FALSE))</f>
        <v/>
      </c>
      <c r="S61" s="61" t="str">
        <f>IF(OR(K61="要入力",K61=""),"",VLOOKUP(K61,Sheet2!AB$53:AC$101,2,FALSE))</f>
        <v/>
      </c>
    </row>
    <row r="62" spans="2:19" x14ac:dyDescent="0.55000000000000004">
      <c r="B62" s="42">
        <v>35</v>
      </c>
      <c r="C62" s="48"/>
      <c r="D62" s="48"/>
      <c r="E62" s="53"/>
      <c r="F62" s="53"/>
      <c r="G62" s="53"/>
      <c r="H62" s="53"/>
      <c r="I62" s="53"/>
      <c r="J62" s="53"/>
      <c r="K62" s="53"/>
      <c r="M62" s="61" t="str">
        <f t="shared" si="0"/>
        <v/>
      </c>
      <c r="N62" s="61" t="str">
        <f>IF(OR(F62="要入力",F62=""),"",VLOOKUP(F62,Sheet2!H$53:I$101,2,FALSE))</f>
        <v/>
      </c>
      <c r="O62" s="61" t="str">
        <f>IF(OR(G62="要入力",G62=""),"",VLOOKUP(G62,Sheet2!L$53:M$101,2,FALSE))</f>
        <v/>
      </c>
      <c r="P62" s="61" t="str">
        <f>IF(OR(H62="要入力",H62=""),"",VLOOKUP(H62,Sheet2!P$53:Q$101,2,FALSE))</f>
        <v/>
      </c>
      <c r="Q62" s="61" t="str">
        <f>IF(OR(I62="要入力",I62=""),"",VLOOKUP(I62,Sheet2!T$53:U$101,2,FALSE))</f>
        <v/>
      </c>
      <c r="R62" s="61" t="str">
        <f>IF(OR(J62="要入力",J62=""),"",VLOOKUP(J62,Sheet2!X$53:Y$101,2,FALSE))</f>
        <v/>
      </c>
      <c r="S62" s="61" t="str">
        <f>IF(OR(K62="要入力",K62=""),"",VLOOKUP(K62,Sheet2!AB$53:AC$101,2,FALSE))</f>
        <v/>
      </c>
    </row>
    <row r="63" spans="2:19" x14ac:dyDescent="0.55000000000000004">
      <c r="B63" s="42">
        <v>36</v>
      </c>
      <c r="C63" s="48"/>
      <c r="D63" s="48"/>
      <c r="E63" s="53"/>
      <c r="F63" s="53"/>
      <c r="G63" s="53"/>
      <c r="H63" s="53"/>
      <c r="I63" s="53"/>
      <c r="J63" s="53"/>
      <c r="K63" s="53"/>
      <c r="M63" s="61" t="str">
        <f t="shared" si="0"/>
        <v/>
      </c>
      <c r="N63" s="61" t="str">
        <f>IF(OR(F63="要入力",F63=""),"",VLOOKUP(F63,Sheet2!H$53:I$101,2,FALSE))</f>
        <v/>
      </c>
      <c r="O63" s="61" t="str">
        <f>IF(OR(G63="要入力",G63=""),"",VLOOKUP(G63,Sheet2!L$53:M$101,2,FALSE))</f>
        <v/>
      </c>
      <c r="P63" s="61" t="str">
        <f>IF(OR(H63="要入力",H63=""),"",VLOOKUP(H63,Sheet2!P$53:Q$101,2,FALSE))</f>
        <v/>
      </c>
      <c r="Q63" s="61" t="str">
        <f>IF(OR(I63="要入力",I63=""),"",VLOOKUP(I63,Sheet2!T$53:U$101,2,FALSE))</f>
        <v/>
      </c>
      <c r="R63" s="61" t="str">
        <f>IF(OR(J63="要入力",J63=""),"",VLOOKUP(J63,Sheet2!X$53:Y$101,2,FALSE))</f>
        <v/>
      </c>
      <c r="S63" s="61" t="str">
        <f>IF(OR(K63="要入力",K63=""),"",VLOOKUP(K63,Sheet2!AB$53:AC$101,2,FALSE))</f>
        <v/>
      </c>
    </row>
    <row r="64" spans="2:19" x14ac:dyDescent="0.55000000000000004">
      <c r="B64" s="42">
        <v>37</v>
      </c>
      <c r="C64" s="48"/>
      <c r="D64" s="48"/>
      <c r="E64" s="53"/>
      <c r="F64" s="53"/>
      <c r="G64" s="53"/>
      <c r="H64" s="53"/>
      <c r="I64" s="53"/>
      <c r="J64" s="53"/>
      <c r="K64" s="53"/>
      <c r="M64" s="61" t="str">
        <f t="shared" si="0"/>
        <v/>
      </c>
      <c r="N64" s="61" t="str">
        <f>IF(OR(F64="要入力",F64=""),"",VLOOKUP(F64,Sheet2!H$53:I$101,2,FALSE))</f>
        <v/>
      </c>
      <c r="O64" s="61" t="str">
        <f>IF(OR(G64="要入力",G64=""),"",VLOOKUP(G64,Sheet2!L$53:M$101,2,FALSE))</f>
        <v/>
      </c>
      <c r="P64" s="61" t="str">
        <f>IF(OR(H64="要入力",H64=""),"",VLOOKUP(H64,Sheet2!P$53:Q$101,2,FALSE))</f>
        <v/>
      </c>
      <c r="Q64" s="61" t="str">
        <f>IF(OR(I64="要入力",I64=""),"",VLOOKUP(I64,Sheet2!T$53:U$101,2,FALSE))</f>
        <v/>
      </c>
      <c r="R64" s="61" t="str">
        <f>IF(OR(J64="要入力",J64=""),"",VLOOKUP(J64,Sheet2!X$53:Y$101,2,FALSE))</f>
        <v/>
      </c>
      <c r="S64" s="61" t="str">
        <f>IF(OR(K64="要入力",K64=""),"",VLOOKUP(K64,Sheet2!AB$53:AC$101,2,FALSE))</f>
        <v/>
      </c>
    </row>
    <row r="65" spans="2:19" x14ac:dyDescent="0.55000000000000004">
      <c r="B65" s="42">
        <v>38</v>
      </c>
      <c r="C65" s="48"/>
      <c r="D65" s="48"/>
      <c r="E65" s="53"/>
      <c r="F65" s="53"/>
      <c r="G65" s="53"/>
      <c r="H65" s="53"/>
      <c r="I65" s="53"/>
      <c r="J65" s="53"/>
      <c r="K65" s="53"/>
      <c r="M65" s="61" t="str">
        <f t="shared" si="0"/>
        <v/>
      </c>
      <c r="N65" s="61" t="str">
        <f>IF(OR(F65="要入力",F65=""),"",VLOOKUP(F65,Sheet2!H$53:I$101,2,FALSE))</f>
        <v/>
      </c>
      <c r="O65" s="61" t="str">
        <f>IF(OR(G65="要入力",G65=""),"",VLOOKUP(G65,Sheet2!L$53:M$101,2,FALSE))</f>
        <v/>
      </c>
      <c r="P65" s="61" t="str">
        <f>IF(OR(H65="要入力",H65=""),"",VLOOKUP(H65,Sheet2!P$53:Q$101,2,FALSE))</f>
        <v/>
      </c>
      <c r="Q65" s="61" t="str">
        <f>IF(OR(I65="要入力",I65=""),"",VLOOKUP(I65,Sheet2!T$53:U$101,2,FALSE))</f>
        <v/>
      </c>
      <c r="R65" s="61" t="str">
        <f>IF(OR(J65="要入力",J65=""),"",VLOOKUP(J65,Sheet2!X$53:Y$101,2,FALSE))</f>
        <v/>
      </c>
      <c r="S65" s="61" t="str">
        <f>IF(OR(K65="要入力",K65=""),"",VLOOKUP(K65,Sheet2!AB$53:AC$101,2,FALSE))</f>
        <v/>
      </c>
    </row>
    <row r="66" spans="2:19" x14ac:dyDescent="0.55000000000000004">
      <c r="B66" s="42">
        <v>39</v>
      </c>
      <c r="C66" s="48"/>
      <c r="D66" s="48"/>
      <c r="E66" s="53"/>
      <c r="F66" s="53"/>
      <c r="G66" s="53"/>
      <c r="H66" s="53"/>
      <c r="I66" s="53"/>
      <c r="J66" s="53"/>
      <c r="K66" s="53"/>
      <c r="M66" s="61" t="str">
        <f t="shared" si="0"/>
        <v/>
      </c>
      <c r="N66" s="61" t="str">
        <f>IF(OR(F66="要入力",F66=""),"",VLOOKUP(F66,Sheet2!H$53:I$101,2,FALSE))</f>
        <v/>
      </c>
      <c r="O66" s="61" t="str">
        <f>IF(OR(G66="要入力",G66=""),"",VLOOKUP(G66,Sheet2!L$53:M$101,2,FALSE))</f>
        <v/>
      </c>
      <c r="P66" s="61" t="str">
        <f>IF(OR(H66="要入力",H66=""),"",VLOOKUP(H66,Sheet2!P$53:Q$101,2,FALSE))</f>
        <v/>
      </c>
      <c r="Q66" s="61" t="str">
        <f>IF(OR(I66="要入力",I66=""),"",VLOOKUP(I66,Sheet2!T$53:U$101,2,FALSE))</f>
        <v/>
      </c>
      <c r="R66" s="61" t="str">
        <f>IF(OR(J66="要入力",J66=""),"",VLOOKUP(J66,Sheet2!X$53:Y$101,2,FALSE))</f>
        <v/>
      </c>
      <c r="S66" s="61" t="str">
        <f>IF(OR(K66="要入力",K66=""),"",VLOOKUP(K66,Sheet2!AB$53:AC$101,2,FALSE))</f>
        <v/>
      </c>
    </row>
    <row r="67" spans="2:19" x14ac:dyDescent="0.55000000000000004">
      <c r="B67" s="42">
        <v>40</v>
      </c>
      <c r="C67" s="48"/>
      <c r="D67" s="48"/>
      <c r="E67" s="53"/>
      <c r="F67" s="53"/>
      <c r="G67" s="53"/>
      <c r="H67" s="53"/>
      <c r="I67" s="53"/>
      <c r="J67" s="53"/>
      <c r="K67" s="53"/>
      <c r="M67" s="61" t="str">
        <f t="shared" si="0"/>
        <v/>
      </c>
      <c r="N67" s="61" t="str">
        <f>IF(OR(F67="要入力",F67=""),"",VLOOKUP(F67,Sheet2!H$53:I$101,2,FALSE))</f>
        <v/>
      </c>
      <c r="O67" s="61" t="str">
        <f>IF(OR(G67="要入力",G67=""),"",VLOOKUP(G67,Sheet2!L$53:M$101,2,FALSE))</f>
        <v/>
      </c>
      <c r="P67" s="61" t="str">
        <f>IF(OR(H67="要入力",H67=""),"",VLOOKUP(H67,Sheet2!P$53:Q$101,2,FALSE))</f>
        <v/>
      </c>
      <c r="Q67" s="61" t="str">
        <f>IF(OR(I67="要入力",I67=""),"",VLOOKUP(I67,Sheet2!T$53:U$101,2,FALSE))</f>
        <v/>
      </c>
      <c r="R67" s="61" t="str">
        <f>IF(OR(J67="要入力",J67=""),"",VLOOKUP(J67,Sheet2!X$53:Y$101,2,FALSE))</f>
        <v/>
      </c>
      <c r="S67" s="61" t="str">
        <f>IF(OR(K67="要入力",K67=""),"",VLOOKUP(K67,Sheet2!AB$53:AC$101,2,FALSE))</f>
        <v/>
      </c>
    </row>
    <row r="68" spans="2:19" x14ac:dyDescent="0.55000000000000004">
      <c r="B68" s="42">
        <v>41</v>
      </c>
      <c r="C68" s="48"/>
      <c r="D68" s="48"/>
      <c r="E68" s="53"/>
      <c r="F68" s="53"/>
      <c r="G68" s="53"/>
      <c r="H68" s="53"/>
      <c r="I68" s="53"/>
      <c r="J68" s="53"/>
      <c r="K68" s="53"/>
      <c r="M68" s="61" t="str">
        <f t="shared" si="0"/>
        <v/>
      </c>
      <c r="N68" s="61" t="str">
        <f>IF(OR(F68="要入力",F68=""),"",VLOOKUP(F68,Sheet2!H$53:I$101,2,FALSE))</f>
        <v/>
      </c>
      <c r="O68" s="61" t="str">
        <f>IF(OR(G68="要入力",G68=""),"",VLOOKUP(G68,Sheet2!L$53:M$101,2,FALSE))</f>
        <v/>
      </c>
      <c r="P68" s="61" t="str">
        <f>IF(OR(H68="要入力",H68=""),"",VLOOKUP(H68,Sheet2!P$53:Q$101,2,FALSE))</f>
        <v/>
      </c>
      <c r="Q68" s="61" t="str">
        <f>IF(OR(I68="要入力",I68=""),"",VLOOKUP(I68,Sheet2!T$53:U$101,2,FALSE))</f>
        <v/>
      </c>
      <c r="R68" s="61" t="str">
        <f>IF(OR(J68="要入力",J68=""),"",VLOOKUP(J68,Sheet2!X$53:Y$101,2,FALSE))</f>
        <v/>
      </c>
      <c r="S68" s="61" t="str">
        <f>IF(OR(K68="要入力",K68=""),"",VLOOKUP(K68,Sheet2!AB$53:AC$101,2,FALSE))</f>
        <v/>
      </c>
    </row>
    <row r="69" spans="2:19" x14ac:dyDescent="0.55000000000000004">
      <c r="B69" s="42">
        <v>42</v>
      </c>
      <c r="C69" s="48"/>
      <c r="D69" s="48"/>
      <c r="E69" s="53"/>
      <c r="F69" s="53"/>
      <c r="G69" s="53"/>
      <c r="H69" s="53"/>
      <c r="I69" s="53"/>
      <c r="J69" s="53"/>
      <c r="K69" s="53"/>
      <c r="M69" s="61" t="str">
        <f t="shared" si="0"/>
        <v/>
      </c>
      <c r="N69" s="61" t="str">
        <f>IF(OR(F69="要入力",F69=""),"",VLOOKUP(F69,Sheet2!H$53:I$101,2,FALSE))</f>
        <v/>
      </c>
      <c r="O69" s="61" t="str">
        <f>IF(OR(G69="要入力",G69=""),"",VLOOKUP(G69,Sheet2!L$53:M$101,2,FALSE))</f>
        <v/>
      </c>
      <c r="P69" s="61" t="str">
        <f>IF(OR(H69="要入力",H69=""),"",VLOOKUP(H69,Sheet2!P$53:Q$101,2,FALSE))</f>
        <v/>
      </c>
      <c r="Q69" s="61" t="str">
        <f>IF(OR(I69="要入力",I69=""),"",VLOOKUP(I69,Sheet2!T$53:U$101,2,FALSE))</f>
        <v/>
      </c>
      <c r="R69" s="61" t="str">
        <f>IF(OR(J69="要入力",J69=""),"",VLOOKUP(J69,Sheet2!X$53:Y$101,2,FALSE))</f>
        <v/>
      </c>
      <c r="S69" s="61" t="str">
        <f>IF(OR(K69="要入力",K69=""),"",VLOOKUP(K69,Sheet2!AB$53:AC$101,2,FALSE))</f>
        <v/>
      </c>
    </row>
    <row r="70" spans="2:19" x14ac:dyDescent="0.55000000000000004">
      <c r="B70" s="42">
        <v>43</v>
      </c>
      <c r="C70" s="48"/>
      <c r="D70" s="48"/>
      <c r="E70" s="53"/>
      <c r="F70" s="53"/>
      <c r="G70" s="53"/>
      <c r="H70" s="53"/>
      <c r="I70" s="53"/>
      <c r="J70" s="53"/>
      <c r="K70" s="53"/>
      <c r="M70" s="61" t="str">
        <f t="shared" si="0"/>
        <v/>
      </c>
      <c r="N70" s="61" t="str">
        <f>IF(OR(F70="要入力",F70=""),"",VLOOKUP(F70,Sheet2!H$53:I$101,2,FALSE))</f>
        <v/>
      </c>
      <c r="O70" s="61" t="str">
        <f>IF(OR(G70="要入力",G70=""),"",VLOOKUP(G70,Sheet2!L$53:M$101,2,FALSE))</f>
        <v/>
      </c>
      <c r="P70" s="61" t="str">
        <f>IF(OR(H70="要入力",H70=""),"",VLOOKUP(H70,Sheet2!P$53:Q$101,2,FALSE))</f>
        <v/>
      </c>
      <c r="Q70" s="61" t="str">
        <f>IF(OR(I70="要入力",I70=""),"",VLOOKUP(I70,Sheet2!T$53:U$101,2,FALSE))</f>
        <v/>
      </c>
      <c r="R70" s="61" t="str">
        <f>IF(OR(J70="要入力",J70=""),"",VLOOKUP(J70,Sheet2!X$53:Y$101,2,FALSE))</f>
        <v/>
      </c>
      <c r="S70" s="61" t="str">
        <f>IF(OR(K70="要入力",K70=""),"",VLOOKUP(K70,Sheet2!AB$53:AC$101,2,FALSE))</f>
        <v/>
      </c>
    </row>
    <row r="71" spans="2:19" x14ac:dyDescent="0.55000000000000004">
      <c r="B71" s="42">
        <v>44</v>
      </c>
      <c r="C71" s="48"/>
      <c r="D71" s="48"/>
      <c r="E71" s="53"/>
      <c r="F71" s="53"/>
      <c r="G71" s="53"/>
      <c r="H71" s="53"/>
      <c r="I71" s="53"/>
      <c r="J71" s="53"/>
      <c r="K71" s="53"/>
      <c r="M71" s="61" t="str">
        <f t="shared" si="0"/>
        <v/>
      </c>
      <c r="N71" s="61" t="str">
        <f>IF(OR(F71="要入力",F71=""),"",VLOOKUP(F71,Sheet2!H$53:I$101,2,FALSE))</f>
        <v/>
      </c>
      <c r="O71" s="61" t="str">
        <f>IF(OR(G71="要入力",G71=""),"",VLOOKUP(G71,Sheet2!L$53:M$101,2,FALSE))</f>
        <v/>
      </c>
      <c r="P71" s="61" t="str">
        <f>IF(OR(H71="要入力",H71=""),"",VLOOKUP(H71,Sheet2!P$53:Q$101,2,FALSE))</f>
        <v/>
      </c>
      <c r="Q71" s="61" t="str">
        <f>IF(OR(I71="要入力",I71=""),"",VLOOKUP(I71,Sheet2!T$53:U$101,2,FALSE))</f>
        <v/>
      </c>
      <c r="R71" s="61" t="str">
        <f>IF(OR(J71="要入力",J71=""),"",VLOOKUP(J71,Sheet2!X$53:Y$101,2,FALSE))</f>
        <v/>
      </c>
      <c r="S71" s="61" t="str">
        <f>IF(OR(K71="要入力",K71=""),"",VLOOKUP(K71,Sheet2!AB$53:AC$101,2,FALSE))</f>
        <v/>
      </c>
    </row>
    <row r="72" spans="2:19" x14ac:dyDescent="0.55000000000000004">
      <c r="B72" s="42">
        <v>45</v>
      </c>
      <c r="C72" s="48"/>
      <c r="D72" s="48"/>
      <c r="E72" s="53"/>
      <c r="F72" s="53"/>
      <c r="G72" s="53"/>
      <c r="H72" s="53"/>
      <c r="I72" s="53"/>
      <c r="J72" s="53"/>
      <c r="K72" s="53"/>
      <c r="M72" s="61" t="str">
        <f t="shared" si="0"/>
        <v/>
      </c>
      <c r="N72" s="61" t="str">
        <f>IF(OR(F72="要入力",F72=""),"",VLOOKUP(F72,Sheet2!H$53:I$101,2,FALSE))</f>
        <v/>
      </c>
      <c r="O72" s="61" t="str">
        <f>IF(OR(G72="要入力",G72=""),"",VLOOKUP(G72,Sheet2!L$53:M$101,2,FALSE))</f>
        <v/>
      </c>
      <c r="P72" s="61" t="str">
        <f>IF(OR(H72="要入力",H72=""),"",VLOOKUP(H72,Sheet2!P$53:Q$101,2,FALSE))</f>
        <v/>
      </c>
      <c r="Q72" s="61" t="str">
        <f>IF(OR(I72="要入力",I72=""),"",VLOOKUP(I72,Sheet2!T$53:U$101,2,FALSE))</f>
        <v/>
      </c>
      <c r="R72" s="61" t="str">
        <f>IF(OR(J72="要入力",J72=""),"",VLOOKUP(J72,Sheet2!X$53:Y$101,2,FALSE))</f>
        <v/>
      </c>
      <c r="S72" s="61" t="str">
        <f>IF(OR(K72="要入力",K72=""),"",VLOOKUP(K72,Sheet2!AB$53:AC$101,2,FALSE))</f>
        <v/>
      </c>
    </row>
    <row r="73" spans="2:19" x14ac:dyDescent="0.55000000000000004">
      <c r="B73" s="42">
        <v>46</v>
      </c>
      <c r="C73" s="48"/>
      <c r="D73" s="48"/>
      <c r="E73" s="53"/>
      <c r="F73" s="53"/>
      <c r="G73" s="53"/>
      <c r="H73" s="53"/>
      <c r="I73" s="53"/>
      <c r="J73" s="53"/>
      <c r="K73" s="53"/>
      <c r="M73" s="61" t="str">
        <f t="shared" si="0"/>
        <v/>
      </c>
      <c r="N73" s="61" t="str">
        <f>IF(OR(F73="要入力",F73=""),"",VLOOKUP(F73,Sheet2!H$53:I$101,2,FALSE))</f>
        <v/>
      </c>
      <c r="O73" s="61" t="str">
        <f>IF(OR(G73="要入力",G73=""),"",VLOOKUP(G73,Sheet2!L$53:M$101,2,FALSE))</f>
        <v/>
      </c>
      <c r="P73" s="61" t="str">
        <f>IF(OR(H73="要入力",H73=""),"",VLOOKUP(H73,Sheet2!P$53:Q$101,2,FALSE))</f>
        <v/>
      </c>
      <c r="Q73" s="61" t="str">
        <f>IF(OR(I73="要入力",I73=""),"",VLOOKUP(I73,Sheet2!T$53:U$101,2,FALSE))</f>
        <v/>
      </c>
      <c r="R73" s="61" t="str">
        <f>IF(OR(J73="要入力",J73=""),"",VLOOKUP(J73,Sheet2!X$53:Y$101,2,FALSE))</f>
        <v/>
      </c>
      <c r="S73" s="61" t="str">
        <f>IF(OR(K73="要入力",K73=""),"",VLOOKUP(K73,Sheet2!AB$53:AC$101,2,FALSE))</f>
        <v/>
      </c>
    </row>
    <row r="74" spans="2:19" x14ac:dyDescent="0.55000000000000004">
      <c r="B74" s="42">
        <v>47</v>
      </c>
      <c r="C74" s="48"/>
      <c r="D74" s="48"/>
      <c r="E74" s="53"/>
      <c r="F74" s="53"/>
      <c r="G74" s="53"/>
      <c r="H74" s="53"/>
      <c r="I74" s="53"/>
      <c r="J74" s="53"/>
      <c r="K74" s="53"/>
      <c r="M74" s="61" t="str">
        <f t="shared" si="0"/>
        <v/>
      </c>
      <c r="N74" s="61" t="str">
        <f>IF(OR(F74="要入力",F74=""),"",VLOOKUP(F74,Sheet2!H$53:I$101,2,FALSE))</f>
        <v/>
      </c>
      <c r="O74" s="61" t="str">
        <f>IF(OR(G74="要入力",G74=""),"",VLOOKUP(G74,Sheet2!L$53:M$101,2,FALSE))</f>
        <v/>
      </c>
      <c r="P74" s="61" t="str">
        <f>IF(OR(H74="要入力",H74=""),"",VLOOKUP(H74,Sheet2!P$53:Q$101,2,FALSE))</f>
        <v/>
      </c>
      <c r="Q74" s="61" t="str">
        <f>IF(OR(I74="要入力",I74=""),"",VLOOKUP(I74,Sheet2!T$53:U$101,2,FALSE))</f>
        <v/>
      </c>
      <c r="R74" s="61" t="str">
        <f>IF(OR(J74="要入力",J74=""),"",VLOOKUP(J74,Sheet2!X$53:Y$101,2,FALSE))</f>
        <v/>
      </c>
      <c r="S74" s="61" t="str">
        <f>IF(OR(K74="要入力",K74=""),"",VLOOKUP(K74,Sheet2!AB$53:AC$101,2,FALSE))</f>
        <v/>
      </c>
    </row>
    <row r="75" spans="2:19" x14ac:dyDescent="0.55000000000000004">
      <c r="B75" s="42">
        <v>48</v>
      </c>
      <c r="C75" s="48"/>
      <c r="D75" s="48"/>
      <c r="E75" s="53"/>
      <c r="F75" s="53"/>
      <c r="G75" s="53"/>
      <c r="H75" s="53"/>
      <c r="I75" s="53"/>
      <c r="J75" s="53"/>
      <c r="K75" s="53"/>
      <c r="M75" s="61" t="str">
        <f t="shared" si="0"/>
        <v/>
      </c>
      <c r="N75" s="61" t="str">
        <f>IF(OR(F75="要入力",F75=""),"",VLOOKUP(F75,Sheet2!H$53:I$101,2,FALSE))</f>
        <v/>
      </c>
      <c r="O75" s="61" t="str">
        <f>IF(OR(G75="要入力",G75=""),"",VLOOKUP(G75,Sheet2!L$53:M$101,2,FALSE))</f>
        <v/>
      </c>
      <c r="P75" s="61" t="str">
        <f>IF(OR(H75="要入力",H75=""),"",VLOOKUP(H75,Sheet2!P$53:Q$101,2,FALSE))</f>
        <v/>
      </c>
      <c r="Q75" s="61" t="str">
        <f>IF(OR(I75="要入力",I75=""),"",VLOOKUP(I75,Sheet2!T$53:U$101,2,FALSE))</f>
        <v/>
      </c>
      <c r="R75" s="61" t="str">
        <f>IF(OR(J75="要入力",J75=""),"",VLOOKUP(J75,Sheet2!X$53:Y$101,2,FALSE))</f>
        <v/>
      </c>
      <c r="S75" s="61" t="str">
        <f>IF(OR(K75="要入力",K75=""),"",VLOOKUP(K75,Sheet2!AB$53:AC$101,2,FALSE))</f>
        <v/>
      </c>
    </row>
    <row r="76" spans="2:19" x14ac:dyDescent="0.55000000000000004">
      <c r="B76" s="42">
        <v>49</v>
      </c>
      <c r="C76" s="48"/>
      <c r="D76" s="48"/>
      <c r="E76" s="53"/>
      <c r="F76" s="53"/>
      <c r="G76" s="53"/>
      <c r="H76" s="53"/>
      <c r="I76" s="53"/>
      <c r="J76" s="53"/>
      <c r="K76" s="53"/>
      <c r="M76" s="61" t="str">
        <f t="shared" si="0"/>
        <v/>
      </c>
      <c r="N76" s="61" t="str">
        <f>IF(OR(F76="要入力",F76=""),"",VLOOKUP(F76,Sheet2!H$53:I$101,2,FALSE))</f>
        <v/>
      </c>
      <c r="O76" s="61" t="str">
        <f>IF(OR(G76="要入力",G76=""),"",VLOOKUP(G76,Sheet2!L$53:M$101,2,FALSE))</f>
        <v/>
      </c>
      <c r="P76" s="61" t="str">
        <f>IF(OR(H76="要入力",H76=""),"",VLOOKUP(H76,Sheet2!P$53:Q$101,2,FALSE))</f>
        <v/>
      </c>
      <c r="Q76" s="61" t="str">
        <f>IF(OR(I76="要入力",I76=""),"",VLOOKUP(I76,Sheet2!T$53:U$101,2,FALSE))</f>
        <v/>
      </c>
      <c r="R76" s="61" t="str">
        <f>IF(OR(J76="要入力",J76=""),"",VLOOKUP(J76,Sheet2!X$53:Y$101,2,FALSE))</f>
        <v/>
      </c>
      <c r="S76" s="61" t="str">
        <f>IF(OR(K76="要入力",K76=""),"",VLOOKUP(K76,Sheet2!AB$53:AC$101,2,FALSE))</f>
        <v/>
      </c>
    </row>
    <row r="77" spans="2:19" x14ac:dyDescent="0.55000000000000004">
      <c r="B77" s="42">
        <v>50</v>
      </c>
      <c r="C77" s="48"/>
      <c r="D77" s="48"/>
      <c r="E77" s="53"/>
      <c r="F77" s="53"/>
      <c r="G77" s="53"/>
      <c r="H77" s="53"/>
      <c r="I77" s="53"/>
      <c r="J77" s="53"/>
      <c r="K77" s="53"/>
      <c r="M77" s="61" t="str">
        <f t="shared" si="0"/>
        <v/>
      </c>
      <c r="N77" s="61" t="str">
        <f>IF(OR(F77="要入力",F77=""),"",VLOOKUP(F77,Sheet2!H$53:I$101,2,FALSE))</f>
        <v/>
      </c>
      <c r="O77" s="61" t="str">
        <f>IF(OR(G77="要入力",G77=""),"",VLOOKUP(G77,Sheet2!L$53:M$101,2,FALSE))</f>
        <v/>
      </c>
      <c r="P77" s="61" t="str">
        <f>IF(OR(H77="要入力",H77=""),"",VLOOKUP(H77,Sheet2!P$53:Q$101,2,FALSE))</f>
        <v/>
      </c>
      <c r="Q77" s="61" t="str">
        <f>IF(OR(I77="要入力",I77=""),"",VLOOKUP(I77,Sheet2!T$53:U$101,2,FALSE))</f>
        <v/>
      </c>
      <c r="R77" s="61" t="str">
        <f>IF(OR(J77="要入力",J77=""),"",VLOOKUP(J77,Sheet2!X$53:Y$101,2,FALSE))</f>
        <v/>
      </c>
      <c r="S77" s="61" t="str">
        <f>IF(OR(K77="要入力",K77=""),"",VLOOKUP(K77,Sheet2!AB$53:AC$101,2,FALSE))</f>
        <v/>
      </c>
    </row>
  </sheetData>
  <mergeCells count="5">
    <mergeCell ref="D5:E5"/>
    <mergeCell ref="G9:J9"/>
    <mergeCell ref="C21:D21"/>
    <mergeCell ref="G10:J12"/>
    <mergeCell ref="G13:J15"/>
  </mergeCells>
  <phoneticPr fontId="1" type="Hiragana"/>
  <conditionalFormatting sqref="E16">
    <cfRule type="expression" dxfId="9" priority="1">
      <formula>$C$25&gt;9</formula>
    </cfRule>
  </conditionalFormatting>
  <dataValidations count="4">
    <dataValidation type="list" allowBlank="1" showInputMessage="1" showErrorMessage="1" sqref="C2" xr:uid="{00000000-0002-0000-0100-000000000000}">
      <formula1>"要入力,団体単位の申請,個人での申請"</formula1>
    </dataValidation>
    <dataValidation showInputMessage="1" showErrorMessage="1" sqref="C21" xr:uid="{00000000-0002-0000-0100-000001000000}"/>
    <dataValidation type="list" allowBlank="1" showInputMessage="1" showErrorMessage="1" sqref="C22:C23" xr:uid="{00000000-0002-0000-0100-000002000000}">
      <formula1>"要入力,○"</formula1>
    </dataValidation>
    <dataValidation type="custom" allowBlank="1" showInputMessage="1" showErrorMessage="1" sqref="E28:E77" xr:uid="{00000000-0002-0000-0100-000003000000}">
      <formula1>OR(E28=0,AND(E28&gt;=10,E28&lt;=70))</formula1>
    </dataValidation>
  </dataValidations>
  <pageMargins left="0.7" right="0.7" top="0.75" bottom="0.75" header="0.3" footer="0.3"/>
  <pageSetup paperSize="9" scale="55" orientation="landscape" r:id="rId1"/>
  <colBreaks count="1" manualBreakCount="1">
    <brk id="11" max="74" man="1"/>
  </colBreaks>
  <drawing r:id="rId2"/>
  <legacyDrawing r:id="rId3"/>
  <extLst>
    <ext xmlns:x14="http://schemas.microsoft.com/office/spreadsheetml/2009/9/main" uri="{CCE6A557-97BC-4b89-ADB6-D9C93CAAB3DF}">
      <x14:dataValidations xmlns:xm="http://schemas.microsoft.com/office/excel/2006/main" count="16">
        <x14:dataValidation type="list" allowBlank="1" showInputMessage="1" showErrorMessage="1" xr:uid="{00000000-0002-0000-0100-000004000000}">
          <x14:formula1>
            <xm:f>Sheet2!$H$5:$H$49</xm:f>
          </x14:formula1>
          <xm:sqref>C13</xm:sqref>
        </x14:dataValidation>
        <x14:dataValidation type="list" allowBlank="1" showInputMessage="1" showErrorMessage="1" xr:uid="{00000000-0002-0000-0100-000005000000}">
          <x14:formula1>
            <xm:f>Sheet2!$L$5:$L$49</xm:f>
          </x14:formula1>
          <xm:sqref>C14</xm:sqref>
        </x14:dataValidation>
        <x14:dataValidation type="list" allowBlank="1" showInputMessage="1" showErrorMessage="1" xr:uid="{00000000-0002-0000-0100-000006000000}">
          <x14:formula1>
            <xm:f>Sheet2!$P$5:$P$49</xm:f>
          </x14:formula1>
          <xm:sqref>C15</xm:sqref>
        </x14:dataValidation>
        <x14:dataValidation type="list" allowBlank="1" showInputMessage="1" showErrorMessage="1" xr:uid="{00000000-0002-0000-0100-000007000000}">
          <x14:formula1>
            <xm:f>Sheet2!$T$5:$T$49</xm:f>
          </x14:formula1>
          <xm:sqref>C16</xm:sqref>
        </x14:dataValidation>
        <x14:dataValidation type="list" allowBlank="1" showInputMessage="1" showErrorMessage="1" xr:uid="{00000000-0002-0000-0100-000008000000}">
          <x14:formula1>
            <xm:f>Sheet2!$X$5:$X$47</xm:f>
          </x14:formula1>
          <xm:sqref>C17</xm:sqref>
        </x14:dataValidation>
        <x14:dataValidation type="list" allowBlank="1" showInputMessage="1" showErrorMessage="1" xr:uid="{00000000-0002-0000-0100-000009000000}">
          <x14:formula1>
            <xm:f>Sheet2!$AF$5:$AF$49</xm:f>
          </x14:formula1>
          <xm:sqref>C19</xm:sqref>
        </x14:dataValidation>
        <x14:dataValidation type="list" allowBlank="1" showInputMessage="1" showErrorMessage="1" xr:uid="{00000000-0002-0000-0100-00000A000000}">
          <x14:formula1>
            <xm:f>Sheet2!$AJ$5:$AJ$49</xm:f>
          </x14:formula1>
          <xm:sqref>C20</xm:sqref>
        </x14:dataValidation>
        <x14:dataValidation type="list" allowBlank="1" showInputMessage="1" showErrorMessage="1" xr:uid="{00000000-0002-0000-0100-00000B000000}">
          <x14:formula1>
            <xm:f>Sheet2!$AB$5:$AB$49</xm:f>
          </x14:formula1>
          <xm:sqref>C18</xm:sqref>
        </x14:dataValidation>
        <x14:dataValidation type="list" allowBlank="1" showInputMessage="1" showErrorMessage="1" xr:uid="{00000000-0002-0000-0100-00000C000000}">
          <x14:formula1>
            <xm:f>Sheet2!$D$5:$D$49</xm:f>
          </x14:formula1>
          <xm:sqref>C12</xm:sqref>
        </x14:dataValidation>
        <x14:dataValidation type="list" allowBlank="1" showInputMessage="1" showErrorMessage="1" xr:uid="{00000000-0002-0000-0100-00000D000000}">
          <x14:formula1>
            <xm:f>Sheet2!$H$53:$H$101</xm:f>
          </x14:formula1>
          <xm:sqref>F27:F77</xm:sqref>
        </x14:dataValidation>
        <x14:dataValidation type="list" allowBlank="1" showInputMessage="1" showErrorMessage="1" xr:uid="{00000000-0002-0000-0100-00000E000000}">
          <x14:formula1>
            <xm:f>Sheet2!$L$53:$L$101</xm:f>
          </x14:formula1>
          <xm:sqref>G27:G77</xm:sqref>
        </x14:dataValidation>
        <x14:dataValidation type="list" allowBlank="1" showInputMessage="1" showErrorMessage="1" xr:uid="{00000000-0002-0000-0100-00000F000000}">
          <x14:formula1>
            <xm:f>Sheet2!$P$53:$P$101</xm:f>
          </x14:formula1>
          <xm:sqref>H29:H77 H27</xm:sqref>
        </x14:dataValidation>
        <x14:dataValidation type="list" allowBlank="1" showInputMessage="1" showErrorMessage="1" xr:uid="{00000000-0002-0000-0100-000010000000}">
          <x14:formula1>
            <xm:f>Sheet2!$T$53:$T$101</xm:f>
          </x14:formula1>
          <xm:sqref>I27:I77</xm:sqref>
        </x14:dataValidation>
        <x14:dataValidation type="list" allowBlank="1" showInputMessage="1" showErrorMessage="1" xr:uid="{00000000-0002-0000-0100-000011000000}">
          <x14:formula1>
            <xm:f>Sheet2!$X$53:$X$101</xm:f>
          </x14:formula1>
          <xm:sqref>J27:J77</xm:sqref>
        </x14:dataValidation>
        <x14:dataValidation type="list" allowBlank="1" showInputMessage="1" showErrorMessage="1" xr:uid="{00000000-0002-0000-0100-000012000000}">
          <x14:formula1>
            <xm:f>Sheet2!$AB$53:$AB$101</xm:f>
          </x14:formula1>
          <xm:sqref>K27:K77</xm:sqref>
        </x14:dataValidation>
        <x14:dataValidation type="list" allowBlank="1" showInputMessage="1" showErrorMessage="1" xr:uid="{00000000-0002-0000-0100-000013000000}">
          <x14:formula1>
            <xm:f>Sheet2!$P$53:$P$102</xm:f>
          </x14:formula1>
          <xm:sqref>H28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D4F3B5"/>
  </sheetPr>
  <dimension ref="B2:L66"/>
  <sheetViews>
    <sheetView view="pageBreakPreview" topLeftCell="A41" zoomScaleSheetLayoutView="100" workbookViewId="0">
      <selection activeCell="B36" sqref="B36:L36"/>
    </sheetView>
  </sheetViews>
  <sheetFormatPr defaultRowHeight="18" x14ac:dyDescent="0.55000000000000004"/>
  <cols>
    <col min="7" max="7" width="7.58203125" customWidth="1"/>
    <col min="8" max="8" width="3.58203125" customWidth="1"/>
    <col min="9" max="9" width="7.58203125" customWidth="1"/>
    <col min="10" max="10" width="3.58203125" customWidth="1"/>
    <col min="11" max="11" width="7.58203125" customWidth="1"/>
    <col min="12" max="12" width="5.83203125" customWidth="1"/>
  </cols>
  <sheetData>
    <row r="2" spans="2:12" x14ac:dyDescent="0.55000000000000004">
      <c r="B2" t="s">
        <v>218</v>
      </c>
    </row>
    <row r="4" spans="2:12" x14ac:dyDescent="0.55000000000000004">
      <c r="E4" t="s">
        <v>228</v>
      </c>
    </row>
    <row r="6" spans="2:12" x14ac:dyDescent="0.55000000000000004">
      <c r="G6">
        <v>2026</v>
      </c>
      <c r="H6" t="s">
        <v>219</v>
      </c>
      <c r="I6">
        <f>'(作業用)情報入力シート（このシートは印刷しない）'!C10</f>
        <v>0</v>
      </c>
      <c r="J6" t="s">
        <v>29</v>
      </c>
      <c r="K6">
        <f>'(作業用)情報入力シート（このシートは印刷しない）'!C11</f>
        <v>0</v>
      </c>
      <c r="L6" t="s">
        <v>220</v>
      </c>
    </row>
    <row r="7" spans="2:12" x14ac:dyDescent="0.55000000000000004">
      <c r="B7" t="s">
        <v>221</v>
      </c>
    </row>
    <row r="8" spans="2:12" x14ac:dyDescent="0.55000000000000004">
      <c r="G8" t="s">
        <v>200</v>
      </c>
      <c r="H8" s="125" t="str">
        <f>IF('(作業用)情報入力シート（このシートは印刷しない）'!C4="","",IF('(作業用)情報入力シート（このシートは印刷しない）'!C4="団体単位で入力する場合は記入して下さい","",'(作業用)情報入力シート（このシートは印刷しない）'!C4))</f>
        <v/>
      </c>
      <c r="I8" s="125"/>
      <c r="J8" s="125"/>
      <c r="K8" s="125"/>
      <c r="L8" s="125"/>
    </row>
    <row r="9" spans="2:12" x14ac:dyDescent="0.55000000000000004">
      <c r="G9" t="s">
        <v>222</v>
      </c>
      <c r="H9" s="125">
        <f>'(作業用)情報入力シート（このシートは印刷しない）'!C5</f>
        <v>0</v>
      </c>
      <c r="I9" s="125"/>
      <c r="J9" s="125"/>
      <c r="K9" s="125"/>
      <c r="L9" s="125"/>
    </row>
    <row r="10" spans="2:12" x14ac:dyDescent="0.55000000000000004">
      <c r="G10" t="s">
        <v>203</v>
      </c>
      <c r="H10" s="125">
        <f>'(作業用)情報入力シート（このシートは印刷しない）'!C6</f>
        <v>0</v>
      </c>
      <c r="I10" s="125"/>
      <c r="J10" s="125"/>
      <c r="K10" s="125"/>
      <c r="L10" s="125"/>
    </row>
    <row r="11" spans="2:12" x14ac:dyDescent="0.55000000000000004">
      <c r="G11" s="148" t="s">
        <v>72</v>
      </c>
      <c r="H11" s="148"/>
      <c r="I11" s="148"/>
      <c r="J11" s="148"/>
      <c r="K11" s="148"/>
      <c r="L11" s="148"/>
    </row>
    <row r="12" spans="2:12" x14ac:dyDescent="0.55000000000000004">
      <c r="B12" t="s">
        <v>295</v>
      </c>
    </row>
    <row r="13" spans="2:12" ht="11.25" customHeight="1" x14ac:dyDescent="0.55000000000000004"/>
    <row r="14" spans="2:12" x14ac:dyDescent="0.55000000000000004">
      <c r="B14" t="s">
        <v>298</v>
      </c>
    </row>
    <row r="15" spans="2:12" ht="9" customHeight="1" x14ac:dyDescent="0.55000000000000004"/>
    <row r="16" spans="2:12" x14ac:dyDescent="0.55000000000000004">
      <c r="B16" s="25" t="s">
        <v>288</v>
      </c>
      <c r="C16" s="25">
        <f>'(作業用)情報入力シート（このシートは印刷しない）'!C25</f>
        <v>0</v>
      </c>
      <c r="D16" s="25" t="s">
        <v>216</v>
      </c>
      <c r="E16" t="s">
        <v>305</v>
      </c>
    </row>
    <row r="17" spans="2:12" ht="6.75" customHeight="1" x14ac:dyDescent="0.55000000000000004"/>
    <row r="18" spans="2:12" x14ac:dyDescent="0.55000000000000004">
      <c r="B18" s="37" t="s">
        <v>41</v>
      </c>
      <c r="C18" s="21" t="s">
        <v>135</v>
      </c>
      <c r="D18" s="26"/>
      <c r="E18" s="26"/>
      <c r="F18" s="21" t="s">
        <v>203</v>
      </c>
      <c r="G18" s="26"/>
      <c r="H18" s="26"/>
      <c r="I18" s="26"/>
      <c r="J18" s="26"/>
      <c r="K18" s="149" t="s">
        <v>49</v>
      </c>
      <c r="L18" s="150"/>
    </row>
    <row r="19" spans="2:12" x14ac:dyDescent="0.55000000000000004">
      <c r="B19" s="37" t="str">
        <f>IF('(作業用)情報入力シート（このシートは印刷しない）'!$C$25&lt;10,IF('(作業用)情報入力シート（このシートは印刷しない）'!C28="","",'(作業用)情報入力シート（このシートは印刷しない）'!B28),"")</f>
        <v/>
      </c>
      <c r="C19" s="151" t="str">
        <f>IF(B19="","",'(作業用)情報入力シート（このシートは印刷しない）'!C28)</f>
        <v/>
      </c>
      <c r="D19" s="152"/>
      <c r="E19" s="130"/>
      <c r="F19" s="63" t="str">
        <f>IF(B19="","",'(作業用)情報入力シート（このシートは印刷しない）'!D28)</f>
        <v/>
      </c>
      <c r="G19" s="64"/>
      <c r="H19" s="64"/>
      <c r="I19" s="64"/>
      <c r="J19" s="64"/>
      <c r="K19" s="149"/>
      <c r="L19" s="150"/>
    </row>
    <row r="20" spans="2:12" x14ac:dyDescent="0.55000000000000004">
      <c r="B20" s="37" t="str">
        <f>IF('(作業用)情報入力シート（このシートは印刷しない）'!$C$25&lt;10,IF('(作業用)情報入力シート（このシートは印刷しない）'!C29="","",'(作業用)情報入力シート（このシートは印刷しない）'!B29),"")</f>
        <v/>
      </c>
      <c r="C20" s="151" t="str">
        <f>IF(B20="","",'(作業用)情報入力シート（このシートは印刷しない）'!C29)</f>
        <v/>
      </c>
      <c r="D20" s="152"/>
      <c r="E20" s="130"/>
      <c r="F20" s="63" t="str">
        <f>IF(B20="","",'(作業用)情報入力シート（このシートは印刷しない）'!D29)</f>
        <v/>
      </c>
      <c r="G20" s="64"/>
      <c r="H20" s="64"/>
      <c r="I20" s="64"/>
      <c r="J20" s="64"/>
      <c r="K20" s="149"/>
      <c r="L20" s="150"/>
    </row>
    <row r="21" spans="2:12" x14ac:dyDescent="0.55000000000000004">
      <c r="B21" s="37" t="str">
        <f>IF('(作業用)情報入力シート（このシートは印刷しない）'!$C$25&lt;10,IF('(作業用)情報入力シート（このシートは印刷しない）'!C30="","",'(作業用)情報入力シート（このシートは印刷しない）'!B30),"")</f>
        <v/>
      </c>
      <c r="C21" s="151" t="str">
        <f>IF(B21="","",'(作業用)情報入力シート（このシートは印刷しない）'!C30)</f>
        <v/>
      </c>
      <c r="D21" s="152"/>
      <c r="E21" s="130"/>
      <c r="F21" s="63" t="str">
        <f>IF(B21="","",'(作業用)情報入力シート（このシートは印刷しない）'!D30)</f>
        <v/>
      </c>
      <c r="G21" s="64"/>
      <c r="H21" s="64"/>
      <c r="I21" s="64"/>
      <c r="J21" s="64"/>
      <c r="K21" s="149"/>
      <c r="L21" s="150"/>
    </row>
    <row r="22" spans="2:12" x14ac:dyDescent="0.55000000000000004">
      <c r="B22" s="37" t="str">
        <f>IF('(作業用)情報入力シート（このシートは印刷しない）'!$C$25&lt;10,IF('(作業用)情報入力シート（このシートは印刷しない）'!C31="","",'(作業用)情報入力シート（このシートは印刷しない）'!B31),"")</f>
        <v/>
      </c>
      <c r="C22" s="151" t="str">
        <f>IF(B22="","",'(作業用)情報入力シート（このシートは印刷しない）'!C31)</f>
        <v/>
      </c>
      <c r="D22" s="152"/>
      <c r="E22" s="130"/>
      <c r="F22" s="63" t="str">
        <f>IF(B22="","",'(作業用)情報入力シート（このシートは印刷しない）'!D31)</f>
        <v/>
      </c>
      <c r="G22" s="64"/>
      <c r="H22" s="64"/>
      <c r="I22" s="64"/>
      <c r="J22" s="64"/>
      <c r="K22" s="149"/>
      <c r="L22" s="150"/>
    </row>
    <row r="23" spans="2:12" x14ac:dyDescent="0.55000000000000004">
      <c r="B23" s="37" t="str">
        <f>IF('(作業用)情報入力シート（このシートは印刷しない）'!$C$25&lt;10,IF('(作業用)情報入力シート（このシートは印刷しない）'!C32="","",'(作業用)情報入力シート（このシートは印刷しない）'!B32),"")</f>
        <v/>
      </c>
      <c r="C23" s="151" t="str">
        <f>IF(B23="","",'(作業用)情報入力シート（このシートは印刷しない）'!C32)</f>
        <v/>
      </c>
      <c r="D23" s="152"/>
      <c r="E23" s="130"/>
      <c r="F23" s="63" t="str">
        <f>IF(B23="","",'(作業用)情報入力シート（このシートは印刷しない）'!D32)</f>
        <v/>
      </c>
      <c r="G23" s="64"/>
      <c r="H23" s="64"/>
      <c r="I23" s="64"/>
      <c r="J23" s="64"/>
      <c r="K23" s="149"/>
      <c r="L23" s="150"/>
    </row>
    <row r="24" spans="2:12" x14ac:dyDescent="0.55000000000000004">
      <c r="B24" s="37" t="str">
        <f>IF('(作業用)情報入力シート（このシートは印刷しない）'!$C$25&lt;10,IF('(作業用)情報入力シート（このシートは印刷しない）'!C33="","",'(作業用)情報入力シート（このシートは印刷しない）'!B33),"")</f>
        <v/>
      </c>
      <c r="C24" s="151" t="str">
        <f>IF(B24="","",'(作業用)情報入力シート（このシートは印刷しない）'!C33)</f>
        <v/>
      </c>
      <c r="D24" s="152"/>
      <c r="E24" s="130"/>
      <c r="F24" s="63" t="str">
        <f>IF(B24="","",'(作業用)情報入力シート（このシートは印刷しない）'!D33)</f>
        <v/>
      </c>
      <c r="G24" s="64"/>
      <c r="H24" s="64"/>
      <c r="I24" s="64"/>
      <c r="J24" s="64"/>
      <c r="K24" s="149"/>
      <c r="L24" s="150"/>
    </row>
    <row r="25" spans="2:12" x14ac:dyDescent="0.55000000000000004">
      <c r="B25" s="37" t="str">
        <f>IF('(作業用)情報入力シート（このシートは印刷しない）'!$C$25&lt;10,IF('(作業用)情報入力シート（このシートは印刷しない）'!C34="","",'(作業用)情報入力シート（このシートは印刷しない）'!B34),"")</f>
        <v/>
      </c>
      <c r="C25" s="151" t="str">
        <f>IF(B25="","",'(作業用)情報入力シート（このシートは印刷しない）'!C34)</f>
        <v/>
      </c>
      <c r="D25" s="152"/>
      <c r="E25" s="130"/>
      <c r="F25" s="63" t="str">
        <f>IF(B25="","",'(作業用)情報入力シート（このシートは印刷しない）'!D34)</f>
        <v/>
      </c>
      <c r="G25" s="64"/>
      <c r="H25" s="64"/>
      <c r="I25" s="64"/>
      <c r="J25" s="64"/>
      <c r="K25" s="149"/>
      <c r="L25" s="150"/>
    </row>
    <row r="26" spans="2:12" x14ac:dyDescent="0.55000000000000004">
      <c r="B26" s="37" t="str">
        <f>IF('(作業用)情報入力シート（このシートは印刷しない）'!$C$25&lt;10,IF('(作業用)情報入力シート（このシートは印刷しない）'!C35="","",'(作業用)情報入力シート（このシートは印刷しない）'!B35),"")</f>
        <v/>
      </c>
      <c r="C26" s="151" t="str">
        <f>IF(B26="","",'(作業用)情報入力シート（このシートは印刷しない）'!C35)</f>
        <v/>
      </c>
      <c r="D26" s="152"/>
      <c r="E26" s="130"/>
      <c r="F26" s="63" t="str">
        <f>IF(B26="","",'(作業用)情報入力シート（このシートは印刷しない）'!D35)</f>
        <v/>
      </c>
      <c r="G26" s="64"/>
      <c r="H26" s="64"/>
      <c r="I26" s="64"/>
      <c r="J26" s="64"/>
      <c r="K26" s="149"/>
      <c r="L26" s="150"/>
    </row>
    <row r="27" spans="2:12" x14ac:dyDescent="0.55000000000000004">
      <c r="B27" s="37" t="str">
        <f>IF('(作業用)情報入力シート（このシートは印刷しない）'!$C$25&lt;10,IF('(作業用)情報入力シート（このシートは印刷しない）'!C36="","",'(作業用)情報入力シート（このシートは印刷しない）'!B36),"")</f>
        <v/>
      </c>
      <c r="C27" s="151" t="str">
        <f>IF(B27="","",'(作業用)情報入力シート（このシートは印刷しない）'!C36)</f>
        <v/>
      </c>
      <c r="D27" s="152"/>
      <c r="E27" s="130"/>
      <c r="F27" s="63" t="str">
        <f>IF(B27="","",'(作業用)情報入力シート（このシートは印刷しない）'!D36)</f>
        <v/>
      </c>
      <c r="G27" s="64"/>
      <c r="H27" s="64"/>
      <c r="I27" s="64"/>
      <c r="J27" s="64"/>
      <c r="K27" s="149"/>
      <c r="L27" s="150"/>
    </row>
    <row r="28" spans="2:12" ht="13.5" customHeight="1" x14ac:dyDescent="0.55000000000000004"/>
    <row r="29" spans="2:12" x14ac:dyDescent="0.55000000000000004">
      <c r="B29" t="s">
        <v>291</v>
      </c>
    </row>
    <row r="30" spans="2:12" x14ac:dyDescent="0.55000000000000004">
      <c r="B30" s="126" t="s">
        <v>306</v>
      </c>
      <c r="C30" s="127"/>
      <c r="D30" s="127"/>
      <c r="E30" s="127"/>
      <c r="F30" s="127"/>
      <c r="G30" s="127"/>
      <c r="H30" s="128"/>
      <c r="I30" s="153" t="s">
        <v>261</v>
      </c>
      <c r="J30" s="154"/>
      <c r="K30" s="154"/>
      <c r="L30" s="155"/>
    </row>
    <row r="31" spans="2:12" ht="52.5" customHeight="1" x14ac:dyDescent="0.55000000000000004">
      <c r="B31" s="156" t="s">
        <v>281</v>
      </c>
      <c r="C31" s="157"/>
      <c r="D31" s="157"/>
      <c r="E31" s="157"/>
      <c r="F31" s="157"/>
      <c r="G31" s="157"/>
      <c r="H31" s="158"/>
      <c r="I31" s="159" t="str">
        <f>IF('(作業用)情報入力シート（このシートは印刷しない）'!C22="○","○","")</f>
        <v/>
      </c>
      <c r="J31" s="160"/>
      <c r="K31" s="160"/>
      <c r="L31" s="161"/>
    </row>
    <row r="32" spans="2:12" ht="73.5" customHeight="1" x14ac:dyDescent="0.55000000000000004">
      <c r="B32" s="162" t="s">
        <v>268</v>
      </c>
      <c r="C32" s="162"/>
      <c r="D32" s="162"/>
      <c r="E32" s="162"/>
      <c r="F32" s="162"/>
      <c r="G32" s="162"/>
      <c r="H32" s="162"/>
      <c r="I32" s="159" t="str">
        <f>IF('(作業用)情報入力シート（このシートは印刷しない）'!C23="○","○","")</f>
        <v/>
      </c>
      <c r="J32" s="160"/>
      <c r="K32" s="160"/>
      <c r="L32" s="161"/>
    </row>
    <row r="33" spans="2:12" ht="147" customHeight="1" x14ac:dyDescent="0.55000000000000004">
      <c r="B33" s="163" t="s">
        <v>320</v>
      </c>
      <c r="C33" s="163"/>
      <c r="D33" s="163"/>
      <c r="E33" s="163"/>
      <c r="F33" s="163"/>
      <c r="G33" s="163"/>
      <c r="H33" s="163"/>
      <c r="I33" s="163"/>
      <c r="J33" s="163"/>
      <c r="K33" s="163"/>
      <c r="L33" s="163"/>
    </row>
    <row r="34" spans="2:12" x14ac:dyDescent="0.55000000000000004">
      <c r="B34" s="123" t="s">
        <v>282</v>
      </c>
      <c r="C34" s="123"/>
      <c r="D34" s="123"/>
      <c r="E34" s="123"/>
      <c r="F34" s="123"/>
    </row>
    <row r="36" spans="2:12" ht="56.25" customHeight="1" x14ac:dyDescent="0.55000000000000004">
      <c r="B36" s="123" t="s">
        <v>308</v>
      </c>
      <c r="C36" s="123"/>
      <c r="D36" s="123"/>
      <c r="E36" s="123"/>
      <c r="F36" s="123"/>
      <c r="G36" s="123"/>
      <c r="H36" s="123"/>
      <c r="I36" s="123"/>
      <c r="J36" s="123"/>
      <c r="K36" s="123"/>
      <c r="L36" s="123"/>
    </row>
    <row r="37" spans="2:12" ht="18.75" customHeight="1" x14ac:dyDescent="0.55000000000000004">
      <c r="B37" s="123" t="s">
        <v>212</v>
      </c>
      <c r="C37" s="123"/>
      <c r="D37" s="123"/>
      <c r="E37" s="123"/>
      <c r="F37" s="123"/>
      <c r="G37" s="123"/>
      <c r="H37" s="123"/>
      <c r="I37" s="123"/>
      <c r="J37" s="123"/>
      <c r="K37" s="123"/>
      <c r="L37" s="3"/>
    </row>
    <row r="38" spans="2:12" ht="63.75" customHeight="1" x14ac:dyDescent="0.55000000000000004">
      <c r="B38" s="123" t="s">
        <v>309</v>
      </c>
      <c r="C38" s="123"/>
      <c r="D38" s="123"/>
      <c r="E38" s="123"/>
      <c r="F38" s="123"/>
      <c r="G38" s="123"/>
      <c r="H38" s="123"/>
      <c r="I38" s="123"/>
      <c r="J38" s="123"/>
      <c r="K38" s="123"/>
      <c r="L38" s="123"/>
    </row>
    <row r="40" spans="2:12" x14ac:dyDescent="0.55000000000000004">
      <c r="B40" t="s">
        <v>310</v>
      </c>
    </row>
    <row r="41" spans="2:12" x14ac:dyDescent="0.55000000000000004">
      <c r="B41" t="s">
        <v>271</v>
      </c>
    </row>
    <row r="46" spans="2:12" x14ac:dyDescent="0.55000000000000004">
      <c r="B46" t="s">
        <v>311</v>
      </c>
    </row>
    <row r="47" spans="2:12" x14ac:dyDescent="0.55000000000000004">
      <c r="B47" t="s">
        <v>272</v>
      </c>
    </row>
    <row r="48" spans="2:12" x14ac:dyDescent="0.55000000000000004">
      <c r="B48" t="s">
        <v>273</v>
      </c>
    </row>
    <row r="49" spans="2:11" x14ac:dyDescent="0.55000000000000004">
      <c r="B49" t="s">
        <v>274</v>
      </c>
    </row>
    <row r="50" spans="2:11" x14ac:dyDescent="0.55000000000000004">
      <c r="B50" t="s">
        <v>275</v>
      </c>
    </row>
    <row r="51" spans="2:11" ht="30" customHeight="1" x14ac:dyDescent="0.55000000000000004"/>
    <row r="52" spans="2:11" x14ac:dyDescent="0.55000000000000004">
      <c r="B52" t="s">
        <v>69</v>
      </c>
    </row>
    <row r="53" spans="2:11" x14ac:dyDescent="0.55000000000000004">
      <c r="B53" t="s">
        <v>276</v>
      </c>
    </row>
    <row r="54" spans="2:11" ht="30" customHeight="1" x14ac:dyDescent="0.55000000000000004"/>
    <row r="55" spans="2:11" x14ac:dyDescent="0.55000000000000004">
      <c r="B55" t="s">
        <v>277</v>
      </c>
    </row>
    <row r="56" spans="2:11" x14ac:dyDescent="0.55000000000000004">
      <c r="B56" t="s">
        <v>7</v>
      </c>
    </row>
    <row r="57" spans="2:11" ht="30" customHeight="1" x14ac:dyDescent="0.55000000000000004"/>
    <row r="59" spans="2:11" ht="37.5" customHeight="1" x14ac:dyDescent="0.55000000000000004">
      <c r="B59" s="143" t="s">
        <v>312</v>
      </c>
      <c r="C59" s="122"/>
      <c r="D59" s="122"/>
      <c r="E59" s="122"/>
      <c r="F59" s="122"/>
      <c r="G59" s="122"/>
      <c r="H59" s="122"/>
      <c r="I59" s="122"/>
      <c r="J59" s="122"/>
      <c r="K59" s="122"/>
    </row>
    <row r="60" spans="2:11" x14ac:dyDescent="0.55000000000000004">
      <c r="B60" s="123" t="s">
        <v>283</v>
      </c>
      <c r="C60" s="122"/>
      <c r="D60" s="122"/>
      <c r="E60" s="122"/>
      <c r="F60" s="122"/>
      <c r="G60" s="122"/>
      <c r="H60" s="122"/>
      <c r="I60" s="122"/>
      <c r="J60" s="122"/>
      <c r="K60" s="122"/>
    </row>
    <row r="61" spans="2:11" x14ac:dyDescent="0.55000000000000004">
      <c r="B61" s="122"/>
      <c r="C61" s="122"/>
      <c r="D61" s="122"/>
      <c r="E61" s="122"/>
      <c r="F61" s="122"/>
      <c r="G61" s="122"/>
      <c r="H61" s="122"/>
      <c r="I61" s="122"/>
      <c r="J61" s="122"/>
      <c r="K61" s="122"/>
    </row>
    <row r="62" spans="2:11" x14ac:dyDescent="0.55000000000000004">
      <c r="B62" s="122"/>
      <c r="C62" s="122"/>
      <c r="D62" s="122"/>
      <c r="E62" s="122"/>
      <c r="F62" s="122"/>
      <c r="G62" s="122"/>
      <c r="H62" s="122"/>
      <c r="I62" s="122"/>
      <c r="J62" s="122"/>
      <c r="K62" s="122"/>
    </row>
    <row r="63" spans="2:11" x14ac:dyDescent="0.55000000000000004">
      <c r="B63" s="143" t="s">
        <v>8</v>
      </c>
      <c r="C63" s="164"/>
      <c r="D63" s="164"/>
      <c r="E63" s="164"/>
      <c r="F63" s="164"/>
      <c r="G63" s="164"/>
      <c r="H63" s="164"/>
      <c r="I63" s="164"/>
      <c r="J63" s="164"/>
      <c r="K63" s="164"/>
    </row>
    <row r="64" spans="2:11" x14ac:dyDescent="0.55000000000000004">
      <c r="B64" s="164"/>
      <c r="C64" s="164"/>
      <c r="D64" s="164"/>
      <c r="E64" s="164"/>
      <c r="F64" s="164"/>
      <c r="G64" s="164"/>
      <c r="H64" s="164"/>
      <c r="I64" s="164"/>
      <c r="J64" s="164"/>
      <c r="K64" s="164"/>
    </row>
    <row r="65" spans="2:11" x14ac:dyDescent="0.55000000000000004">
      <c r="B65" s="164"/>
      <c r="C65" s="164"/>
      <c r="D65" s="164"/>
      <c r="E65" s="164"/>
      <c r="F65" s="164"/>
      <c r="G65" s="164"/>
      <c r="H65" s="164"/>
      <c r="I65" s="164"/>
      <c r="J65" s="164"/>
      <c r="K65" s="164"/>
    </row>
    <row r="66" spans="2:11" x14ac:dyDescent="0.55000000000000004">
      <c r="B66" s="164"/>
      <c r="C66" s="164"/>
      <c r="D66" s="164"/>
      <c r="E66" s="164"/>
      <c r="F66" s="164"/>
      <c r="G66" s="164"/>
      <c r="H66" s="164"/>
      <c r="I66" s="164"/>
      <c r="J66" s="164"/>
      <c r="K66" s="164"/>
    </row>
  </sheetData>
  <mergeCells count="37">
    <mergeCell ref="B59:K59"/>
    <mergeCell ref="B60:K62"/>
    <mergeCell ref="B63:K66"/>
    <mergeCell ref="B33:L33"/>
    <mergeCell ref="B34:F34"/>
    <mergeCell ref="B36:L36"/>
    <mergeCell ref="B37:K37"/>
    <mergeCell ref="B38:L38"/>
    <mergeCell ref="B30:H30"/>
    <mergeCell ref="I30:L30"/>
    <mergeCell ref="B31:H31"/>
    <mergeCell ref="I31:L31"/>
    <mergeCell ref="B32:H32"/>
    <mergeCell ref="I32:L32"/>
    <mergeCell ref="C25:E25"/>
    <mergeCell ref="K25:L25"/>
    <mergeCell ref="C26:E26"/>
    <mergeCell ref="K26:L26"/>
    <mergeCell ref="C27:E27"/>
    <mergeCell ref="K27:L27"/>
    <mergeCell ref="C22:E22"/>
    <mergeCell ref="K22:L22"/>
    <mergeCell ref="C23:E23"/>
    <mergeCell ref="K23:L23"/>
    <mergeCell ref="C24:E24"/>
    <mergeCell ref="K24:L24"/>
    <mergeCell ref="C19:E19"/>
    <mergeCell ref="K19:L19"/>
    <mergeCell ref="C20:E20"/>
    <mergeCell ref="K20:L20"/>
    <mergeCell ref="C21:E21"/>
    <mergeCell ref="K21:L21"/>
    <mergeCell ref="H8:L8"/>
    <mergeCell ref="H9:L9"/>
    <mergeCell ref="H10:L10"/>
    <mergeCell ref="G11:L11"/>
    <mergeCell ref="K18:L18"/>
  </mergeCells>
  <phoneticPr fontId="1" type="Hiragana"/>
  <pageMargins left="0.7" right="0.7" top="0.75" bottom="0.75" header="0.3" footer="0.3"/>
  <pageSetup paperSize="9" scale="93" orientation="portrait" r:id="rId1"/>
  <drawing r:id="rId2"/>
  <extLst>
    <ext xmlns:x14="http://schemas.microsoft.com/office/spreadsheetml/2009/9/main" uri="{78C0D931-6437-407d-A8EE-F0AAD7539E65}">
      <x14:conditionalFormattings>
        <x14:conditionalFormatting xmlns:xm="http://schemas.microsoft.com/office/excel/2006/main">
          <x14:cfRule type="expression" priority="1" id="{F2EBD9CA-D980-4CA3-84E7-CA42D830CE7C}">
            <xm:f>'(作業用)情報入力シート（このシートは印刷しない）'!$C$25&lt;10</xm:f>
            <x14:dxf>
              <font>
                <color theme="0"/>
              </font>
              <fill>
                <patternFill patternType="none">
                  <bgColor auto="1"/>
                </patternFill>
              </fill>
            </x14:dxf>
          </x14:cfRule>
          <xm:sqref>E16</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0D7F0"/>
  </sheetPr>
  <dimension ref="A1:Y54"/>
  <sheetViews>
    <sheetView view="pageBreakPreview" zoomScale="40" zoomScaleSheetLayoutView="40" workbookViewId="0">
      <selection activeCell="K17" sqref="K17"/>
    </sheetView>
  </sheetViews>
  <sheetFormatPr defaultColWidth="9" defaultRowHeight="13" x14ac:dyDescent="0.55000000000000004"/>
  <cols>
    <col min="1" max="1" width="9" style="65" customWidth="1"/>
    <col min="2" max="9" width="14.58203125" style="66" customWidth="1"/>
    <col min="10" max="20" width="14.58203125" style="65" customWidth="1"/>
    <col min="21" max="21" width="7.33203125" style="65" customWidth="1"/>
    <col min="22" max="22" width="49.5" style="65" customWidth="1"/>
    <col min="23" max="23" width="31.25" style="65" customWidth="1"/>
    <col min="24" max="24" width="163.33203125" style="65" customWidth="1"/>
    <col min="25" max="25" width="14.25" style="65" customWidth="1"/>
    <col min="26" max="26" width="51.08203125" style="65" customWidth="1"/>
    <col min="27" max="27" width="9" style="65" customWidth="1"/>
    <col min="28" max="28" width="10.5" style="65" customWidth="1"/>
    <col min="29" max="29" width="9" style="65" customWidth="1"/>
    <col min="30" max="30" width="47.08203125" style="65" customWidth="1"/>
    <col min="31" max="31" width="51.08203125" style="65" customWidth="1"/>
    <col min="32" max="32" width="9" style="65" customWidth="1"/>
    <col min="33" max="16384" width="9" style="65"/>
  </cols>
  <sheetData>
    <row r="1" spans="1:21" ht="45" customHeight="1" x14ac:dyDescent="0.55000000000000004">
      <c r="B1" s="165" t="s">
        <v>86</v>
      </c>
      <c r="C1" s="125"/>
      <c r="D1" s="125"/>
      <c r="E1" s="125"/>
      <c r="F1" s="125"/>
    </row>
    <row r="2" spans="1:21" x14ac:dyDescent="0.55000000000000004">
      <c r="A2" s="65" t="s">
        <v>3</v>
      </c>
      <c r="S2" s="187" t="s">
        <v>26</v>
      </c>
      <c r="T2" s="133"/>
    </row>
    <row r="3" spans="1:21" x14ac:dyDescent="0.55000000000000004">
      <c r="L3" s="66"/>
      <c r="M3" s="66"/>
      <c r="N3" s="66"/>
      <c r="O3" s="66"/>
      <c r="P3" s="66"/>
      <c r="Q3" s="66"/>
      <c r="R3" s="66"/>
      <c r="S3" s="137"/>
      <c r="T3" s="139"/>
    </row>
    <row r="4" spans="1:21" ht="45" customHeight="1" x14ac:dyDescent="0.55000000000000004">
      <c r="B4" s="166" t="s">
        <v>18</v>
      </c>
      <c r="C4" s="167"/>
      <c r="L4" s="168" t="s">
        <v>98</v>
      </c>
      <c r="M4" s="169"/>
      <c r="N4" s="66"/>
      <c r="O4" s="66"/>
      <c r="P4" s="66"/>
      <c r="Q4" s="66"/>
      <c r="R4" s="66"/>
      <c r="S4" s="86">
        <v>0</v>
      </c>
      <c r="T4" s="47"/>
    </row>
    <row r="5" spans="1:21" ht="22.5" customHeight="1" x14ac:dyDescent="0.55000000000000004">
      <c r="B5" s="188" t="s">
        <v>160</v>
      </c>
      <c r="C5" s="189"/>
      <c r="D5" s="191" t="str">
        <f>"2026年"&amp;'(作業用)情報入力シート（このシートは印刷しない）'!C10&amp;"月"&amp;'(作業用)情報入力シート（このシートは印刷しない）'!C11&amp;"日"</f>
        <v>2026年月日</v>
      </c>
      <c r="E5" s="192"/>
      <c r="F5" s="192"/>
      <c r="G5" s="192"/>
      <c r="H5" s="191">
        <f>'(作業用)情報入力シート（このシートは印刷しない）'!C12</f>
        <v>0</v>
      </c>
      <c r="I5" s="195"/>
      <c r="L5" s="170" t="s">
        <v>293</v>
      </c>
      <c r="M5" s="171"/>
      <c r="N5" s="172"/>
      <c r="O5" s="198" t="s">
        <v>161</v>
      </c>
      <c r="P5" s="198" t="s">
        <v>162</v>
      </c>
      <c r="Q5" s="200" t="s">
        <v>164</v>
      </c>
      <c r="R5" s="201" t="s">
        <v>133</v>
      </c>
      <c r="S5" s="203" t="s">
        <v>166</v>
      </c>
      <c r="T5" s="204" t="s">
        <v>167</v>
      </c>
    </row>
    <row r="6" spans="1:21" ht="22.5" customHeight="1" x14ac:dyDescent="0.55000000000000004">
      <c r="B6" s="190"/>
      <c r="C6" s="189"/>
      <c r="D6" s="193"/>
      <c r="E6" s="194"/>
      <c r="F6" s="194"/>
      <c r="G6" s="194"/>
      <c r="H6" s="196"/>
      <c r="I6" s="197"/>
      <c r="L6" s="78" t="s">
        <v>170</v>
      </c>
      <c r="M6" s="78" t="s">
        <v>96</v>
      </c>
      <c r="N6" s="78" t="s">
        <v>99</v>
      </c>
      <c r="O6" s="199"/>
      <c r="P6" s="199"/>
      <c r="Q6" s="199"/>
      <c r="R6" s="202"/>
      <c r="S6" s="202"/>
      <c r="T6" s="205"/>
    </row>
    <row r="7" spans="1:21" ht="45" customHeight="1" x14ac:dyDescent="0.55000000000000004">
      <c r="B7" s="206" t="s">
        <v>161</v>
      </c>
      <c r="C7" s="207"/>
      <c r="D7" s="210">
        <f>'(作業用)情報入力シート（このシートは印刷しない）'!C13</f>
        <v>0</v>
      </c>
      <c r="E7" s="211"/>
      <c r="F7" s="211"/>
      <c r="G7" s="211"/>
      <c r="H7" s="211"/>
      <c r="I7" s="211"/>
      <c r="L7" s="79" t="str">
        <f>'(作業用)情報入力シート（このシートは印刷しない）'!D10</f>
        <v/>
      </c>
      <c r="M7" s="79" t="str">
        <f>'(作業用)情報入力シート（このシートは印刷しない）'!D11</f>
        <v/>
      </c>
      <c r="N7" s="79" t="str">
        <f>'(作業用)情報入力シート（このシートは印刷しない）'!D12</f>
        <v/>
      </c>
      <c r="O7" s="79" t="str">
        <f>'(作業用)情報入力シート（このシートは印刷しない）'!D13</f>
        <v/>
      </c>
      <c r="P7" s="79" t="str">
        <f>'(作業用)情報入力シート（このシートは印刷しない）'!D14</f>
        <v/>
      </c>
      <c r="Q7" s="79" t="str">
        <f>'(作業用)情報入力シート（このシートは印刷しない）'!D15</f>
        <v/>
      </c>
      <c r="R7" s="79" t="str">
        <f>'(作業用)情報入力シート（このシートは印刷しない）'!D16</f>
        <v/>
      </c>
      <c r="S7" s="79" t="str">
        <f>'(作業用)情報入力シート（このシートは印刷しない）'!D17</f>
        <v/>
      </c>
      <c r="T7" s="79" t="str">
        <f>'(作業用)情報入力シート（このシートは印刷しない）'!D18</f>
        <v/>
      </c>
    </row>
    <row r="8" spans="1:21" ht="45" customHeight="1" x14ac:dyDescent="0.55000000000000004">
      <c r="B8" s="208"/>
      <c r="C8" s="209"/>
      <c r="D8" s="190"/>
      <c r="E8" s="190"/>
      <c r="F8" s="190"/>
      <c r="G8" s="190"/>
      <c r="H8" s="190"/>
      <c r="I8" s="190"/>
      <c r="K8" s="66"/>
      <c r="L8" s="80" t="s">
        <v>278</v>
      </c>
      <c r="M8" s="84" t="s">
        <v>171</v>
      </c>
      <c r="N8" s="173" t="s">
        <v>279</v>
      </c>
      <c r="O8" s="174"/>
      <c r="P8" s="174"/>
      <c r="Q8" s="174"/>
      <c r="R8" s="174"/>
      <c r="S8" s="174"/>
      <c r="T8" s="175"/>
    </row>
    <row r="9" spans="1:21" ht="45" customHeight="1" x14ac:dyDescent="0.55000000000000004">
      <c r="B9" s="188" t="s">
        <v>162</v>
      </c>
      <c r="C9" s="190"/>
      <c r="D9" s="179">
        <f>'(作業用)情報入力シート（このシートは印刷しない）'!C14</f>
        <v>0</v>
      </c>
      <c r="E9" s="190"/>
      <c r="F9" s="190"/>
      <c r="G9" s="190"/>
      <c r="H9" s="190"/>
      <c r="I9" s="190"/>
      <c r="L9" s="79" t="str">
        <f>'(作業用)情報入力シート（このシートは印刷しない）'!D19</f>
        <v/>
      </c>
      <c r="M9" s="79" t="str">
        <f>'(作業用)情報入力シート（このシートは印刷しない）'!D20</f>
        <v/>
      </c>
      <c r="N9" s="176" t="str">
        <f>'(作業用)情報入力シート（このシートは印刷しない）'!C21</f>
        <v>自由記述</v>
      </c>
      <c r="O9" s="176"/>
      <c r="P9" s="176"/>
      <c r="Q9" s="176"/>
      <c r="R9" s="176"/>
      <c r="S9" s="176"/>
      <c r="T9" s="176"/>
    </row>
    <row r="10" spans="1:21" ht="45" customHeight="1" x14ac:dyDescent="0.55000000000000004">
      <c r="B10" s="190"/>
      <c r="C10" s="190"/>
      <c r="D10" s="190"/>
      <c r="E10" s="190"/>
      <c r="F10" s="190"/>
      <c r="G10" s="190"/>
      <c r="H10" s="190"/>
      <c r="I10" s="190"/>
    </row>
    <row r="11" spans="1:21" ht="90" customHeight="1" x14ac:dyDescent="0.55000000000000004">
      <c r="B11" s="177" t="s">
        <v>164</v>
      </c>
      <c r="C11" s="178"/>
      <c r="D11" s="179">
        <f>'(作業用)情報入力シート（このシートは印刷しない）'!C15</f>
        <v>0</v>
      </c>
      <c r="E11" s="179"/>
      <c r="F11" s="179"/>
      <c r="G11" s="179"/>
      <c r="H11" s="179"/>
      <c r="I11" s="179"/>
      <c r="P11" s="180"/>
      <c r="Q11" s="181"/>
      <c r="R11" s="182"/>
      <c r="S11" s="182"/>
      <c r="T11" s="85"/>
    </row>
    <row r="12" spans="1:21" ht="90" customHeight="1" x14ac:dyDescent="0.55000000000000004">
      <c r="B12" s="177" t="s">
        <v>133</v>
      </c>
      <c r="C12" s="178"/>
      <c r="D12" s="179">
        <f>'(作業用)情報入力シート（このシートは印刷しない）'!C16</f>
        <v>0</v>
      </c>
      <c r="E12" s="179"/>
      <c r="F12" s="179"/>
      <c r="G12" s="179"/>
      <c r="H12" s="179"/>
      <c r="I12" s="179"/>
      <c r="S12" s="68"/>
      <c r="T12" s="87"/>
    </row>
    <row r="13" spans="1:21" ht="90" customHeight="1" x14ac:dyDescent="0.55000000000000004">
      <c r="B13" s="177" t="s">
        <v>166</v>
      </c>
      <c r="C13" s="178"/>
      <c r="D13" s="179">
        <f>'(作業用)情報入力シート（このシートは印刷しない）'!C17</f>
        <v>0</v>
      </c>
      <c r="E13" s="179"/>
      <c r="F13" s="179"/>
      <c r="G13" s="179"/>
      <c r="H13" s="179"/>
      <c r="I13" s="179"/>
      <c r="L13" s="212" t="s">
        <v>159</v>
      </c>
      <c r="M13" s="213"/>
      <c r="N13" s="213"/>
      <c r="O13" s="213"/>
      <c r="P13" s="213"/>
      <c r="Q13" s="213"/>
      <c r="R13" s="213"/>
      <c r="S13" s="213"/>
      <c r="T13" s="213"/>
    </row>
    <row r="14" spans="1:21" ht="90" customHeight="1" x14ac:dyDescent="0.55000000000000004">
      <c r="B14" s="177" t="s">
        <v>167</v>
      </c>
      <c r="C14" s="178"/>
      <c r="D14" s="179">
        <f>'(作業用)情報入力シート（このシートは印刷しない）'!C18</f>
        <v>0</v>
      </c>
      <c r="E14" s="179"/>
      <c r="F14" s="179"/>
      <c r="G14" s="179"/>
      <c r="H14" s="179"/>
      <c r="I14" s="179"/>
      <c r="L14" s="213"/>
      <c r="M14" s="213"/>
      <c r="N14" s="213"/>
      <c r="O14" s="213"/>
      <c r="P14" s="213"/>
      <c r="Q14" s="213"/>
      <c r="R14" s="213"/>
      <c r="S14" s="213"/>
      <c r="T14" s="213"/>
    </row>
    <row r="15" spans="1:21" ht="90" customHeight="1" x14ac:dyDescent="0.55000000000000004">
      <c r="B15" s="177" t="s">
        <v>150</v>
      </c>
      <c r="C15" s="178"/>
      <c r="D15" s="179">
        <f>'(作業用)情報入力シート（このシートは印刷しない）'!C19</f>
        <v>0</v>
      </c>
      <c r="E15" s="179"/>
      <c r="F15" s="179"/>
      <c r="G15" s="179"/>
      <c r="H15" s="179"/>
      <c r="I15" s="179"/>
      <c r="L15" s="214"/>
      <c r="M15" s="186"/>
      <c r="N15" s="186"/>
      <c r="O15" s="186"/>
      <c r="P15" s="186"/>
      <c r="Q15" s="186"/>
      <c r="R15" s="186"/>
      <c r="S15" s="186"/>
      <c r="T15" s="215"/>
    </row>
    <row r="16" spans="1:21" ht="90" customHeight="1" x14ac:dyDescent="0.55000000000000004">
      <c r="B16" s="177" t="s">
        <v>28</v>
      </c>
      <c r="C16" s="178"/>
      <c r="D16" s="179">
        <f>'(作業用)情報入力シート（このシートは印刷しない）'!C20</f>
        <v>0</v>
      </c>
      <c r="E16" s="179"/>
      <c r="F16" s="179"/>
      <c r="G16" s="179"/>
      <c r="H16" s="179"/>
      <c r="I16" s="179"/>
      <c r="L16" s="214"/>
      <c r="M16" s="186"/>
      <c r="N16" s="186"/>
      <c r="O16" s="186"/>
      <c r="P16" s="186"/>
      <c r="Q16" s="186"/>
      <c r="R16" s="186"/>
      <c r="S16" s="186"/>
      <c r="T16" s="215"/>
      <c r="U16" s="88"/>
    </row>
    <row r="17" spans="2:20" ht="90" customHeight="1" x14ac:dyDescent="0.55000000000000004">
      <c r="B17" s="177" t="s">
        <v>168</v>
      </c>
      <c r="C17" s="178"/>
      <c r="D17" s="183" t="str">
        <f>'(作業用)情報入力シート（このシートは印刷しない）'!C21</f>
        <v>自由記述</v>
      </c>
      <c r="E17" s="184"/>
      <c r="F17" s="184"/>
      <c r="G17" s="184"/>
      <c r="H17" s="184"/>
      <c r="I17" s="185"/>
      <c r="L17" s="81"/>
      <c r="M17" s="68"/>
      <c r="N17" s="68"/>
      <c r="O17" s="68"/>
      <c r="P17" s="68"/>
      <c r="Q17" s="68"/>
      <c r="R17" s="68"/>
      <c r="S17" s="68"/>
      <c r="T17" s="87"/>
    </row>
    <row r="19" spans="2:20" ht="30" customHeight="1" x14ac:dyDescent="0.55000000000000004">
      <c r="B19" s="186" t="s">
        <v>86</v>
      </c>
      <c r="C19" s="135"/>
      <c r="D19" s="135"/>
      <c r="E19" s="135"/>
      <c r="F19" s="135"/>
      <c r="G19" s="65"/>
      <c r="H19" s="65"/>
      <c r="I19" s="65"/>
    </row>
    <row r="20" spans="2:20" ht="22.5" customHeight="1" x14ac:dyDescent="0.55000000000000004">
      <c r="B20" s="69" t="s">
        <v>40</v>
      </c>
      <c r="C20" s="72"/>
      <c r="L20" s="69" t="s">
        <v>40</v>
      </c>
      <c r="M20" s="72"/>
      <c r="N20" s="66"/>
      <c r="O20" s="66"/>
      <c r="P20" s="66"/>
      <c r="Q20" s="66"/>
      <c r="R20" s="66"/>
      <c r="S20" s="66"/>
    </row>
    <row r="21" spans="2:20" ht="25" x14ac:dyDescent="0.55000000000000004">
      <c r="B21" s="70" t="s">
        <v>41</v>
      </c>
      <c r="C21" s="70" t="s">
        <v>45</v>
      </c>
      <c r="D21" s="70" t="s">
        <v>48</v>
      </c>
      <c r="E21" s="70" t="s">
        <v>27</v>
      </c>
      <c r="F21" s="74" t="s">
        <v>25</v>
      </c>
      <c r="G21" s="70" t="s">
        <v>51</v>
      </c>
      <c r="H21" s="70" t="s">
        <v>52</v>
      </c>
      <c r="I21" s="74" t="s">
        <v>53</v>
      </c>
      <c r="J21" s="75" t="s">
        <v>158</v>
      </c>
      <c r="L21" s="70" t="s">
        <v>41</v>
      </c>
      <c r="M21" s="70" t="s">
        <v>45</v>
      </c>
      <c r="N21" s="70" t="s">
        <v>48</v>
      </c>
      <c r="O21" s="70" t="s">
        <v>27</v>
      </c>
      <c r="P21" s="74" t="s">
        <v>25</v>
      </c>
      <c r="Q21" s="70" t="s">
        <v>51</v>
      </c>
      <c r="R21" s="70" t="s">
        <v>52</v>
      </c>
      <c r="S21" s="74" t="s">
        <v>53</v>
      </c>
      <c r="T21" s="75" t="s">
        <v>158</v>
      </c>
    </row>
    <row r="22" spans="2:20" ht="45" customHeight="1" x14ac:dyDescent="0.55000000000000004">
      <c r="B22" s="71">
        <v>1</v>
      </c>
      <c r="C22" s="73" t="str">
        <f>IF(VLOOKUP($B22,'(作業用)情報入力シート（このシートは印刷しない）'!$B:$S,2,FALSE)="","",IF(VLOOKUP($B22,'(作業用)情報入力シート（このシートは印刷しない）'!$B:$S,12,FALSE)="",0,VLOOKUP($B22,'(作業用)情報入力シート（このシートは印刷しない）'!$B:$S,12,FALSE)))</f>
        <v/>
      </c>
      <c r="D22" s="73" t="str">
        <f>VLOOKUP($B22,'(作業用)情報入力シート（このシートは印刷しない）'!$B:$S,13,FALSE)</f>
        <v/>
      </c>
      <c r="E22" s="73" t="str">
        <f>VLOOKUP($B22,'(作業用)情報入力シート（このシートは印刷しない）'!$B:$S,14,FALSE)</f>
        <v/>
      </c>
      <c r="F22" s="73" t="str">
        <f>VLOOKUP($B22,'(作業用)情報入力シート（このシートは印刷しない）'!$B:$S,15,FALSE)</f>
        <v/>
      </c>
      <c r="G22" s="73" t="str">
        <f>VLOOKUP($B22,'(作業用)情報入力シート（このシートは印刷しない）'!$B:$S,16,FALSE)</f>
        <v/>
      </c>
      <c r="H22" s="73" t="str">
        <f>VLOOKUP($B22,'(作業用)情報入力シート（このシートは印刷しない）'!$B:$S,17,FALSE)</f>
        <v/>
      </c>
      <c r="I22" s="73" t="str">
        <f>VLOOKUP($B22,'(作業用)情報入力シート（このシートは印刷しない）'!$B:$S,18,FALSE)</f>
        <v/>
      </c>
      <c r="J22" s="76"/>
      <c r="L22" s="82">
        <v>26</v>
      </c>
      <c r="M22" s="73" t="str">
        <f>IF(VLOOKUP($L22,'(作業用)情報入力シート（このシートは印刷しない）'!$B:$S,2,FALSE)="","",IF(VLOOKUP($L22,'(作業用)情報入力シート（このシートは印刷しない）'!$B:$S,12,FALSE)="",0,VLOOKUP($L22,'(作業用)情報入力シート（このシートは印刷しない）'!$B:$S,12,FALSE)))</f>
        <v/>
      </c>
      <c r="N22" s="73" t="str">
        <f>VLOOKUP($L22,'(作業用)情報入力シート（このシートは印刷しない）'!$B:$S,13,FALSE)</f>
        <v/>
      </c>
      <c r="O22" s="73" t="str">
        <f>VLOOKUP($L22,'(作業用)情報入力シート（このシートは印刷しない）'!$B:$S,14,FALSE)</f>
        <v/>
      </c>
      <c r="P22" s="73" t="str">
        <f>VLOOKUP($L22,'(作業用)情報入力シート（このシートは印刷しない）'!$B:$S,15,FALSE)</f>
        <v/>
      </c>
      <c r="Q22" s="73" t="str">
        <f>VLOOKUP($L22,'(作業用)情報入力シート（このシートは印刷しない）'!$B:$S,16,FALSE)</f>
        <v/>
      </c>
      <c r="R22" s="73" t="str">
        <f>VLOOKUP($L22,'(作業用)情報入力シート（このシートは印刷しない）'!$B:$S,17,FALSE)</f>
        <v/>
      </c>
      <c r="S22" s="73" t="str">
        <f>VLOOKUP($L22,'(作業用)情報入力シート（このシートは印刷しない）'!$B:$S,18,FALSE)</f>
        <v/>
      </c>
      <c r="T22" s="76"/>
    </row>
    <row r="23" spans="2:20" ht="45" customHeight="1" x14ac:dyDescent="0.55000000000000004">
      <c r="B23" s="71">
        <v>2</v>
      </c>
      <c r="C23" s="73" t="str">
        <f>IF(VLOOKUP($B23,'(作業用)情報入力シート（このシートは印刷しない）'!$B:$S,2,FALSE)="","",IF(VLOOKUP($B23,'(作業用)情報入力シート（このシートは印刷しない）'!$B:$S,12,FALSE)="",0,VLOOKUP($B23,'(作業用)情報入力シート（このシートは印刷しない）'!$B:$S,12,FALSE)))</f>
        <v/>
      </c>
      <c r="D23" s="73" t="str">
        <f>VLOOKUP($B23,'(作業用)情報入力シート（このシートは印刷しない）'!$B:$S,13,FALSE)</f>
        <v/>
      </c>
      <c r="E23" s="73" t="str">
        <f>VLOOKUP($B23,'(作業用)情報入力シート（このシートは印刷しない）'!$B:$S,14,FALSE)</f>
        <v/>
      </c>
      <c r="F23" s="73" t="str">
        <f>VLOOKUP($B23,'(作業用)情報入力シート（このシートは印刷しない）'!$B:$S,15,FALSE)</f>
        <v/>
      </c>
      <c r="G23" s="73" t="str">
        <f>VLOOKUP($B23,'(作業用)情報入力シート（このシートは印刷しない）'!$B:$S,16,FALSE)</f>
        <v/>
      </c>
      <c r="H23" s="73" t="str">
        <f>VLOOKUP($B23,'(作業用)情報入力シート（このシートは印刷しない）'!$B:$S,17,FALSE)</f>
        <v/>
      </c>
      <c r="I23" s="73" t="str">
        <f>VLOOKUP($B23,'(作業用)情報入力シート（このシートは印刷しない）'!$B:$S,18,FALSE)</f>
        <v/>
      </c>
      <c r="J23" s="76"/>
      <c r="L23" s="83">
        <v>27</v>
      </c>
      <c r="M23" s="73" t="str">
        <f>IF(VLOOKUP($L23,'(作業用)情報入力シート（このシートは印刷しない）'!$B:$S,2,FALSE)="","",IF(VLOOKUP($L23,'(作業用)情報入力シート（このシートは印刷しない）'!$B:$S,12,FALSE)="",0,VLOOKUP($L23,'(作業用)情報入力シート（このシートは印刷しない）'!$B:$S,12,FALSE)))</f>
        <v/>
      </c>
      <c r="N23" s="73" t="str">
        <f>VLOOKUP($L23,'(作業用)情報入力シート（このシートは印刷しない）'!$B:$S,13,FALSE)</f>
        <v/>
      </c>
      <c r="O23" s="73" t="str">
        <f>VLOOKUP($L23,'(作業用)情報入力シート（このシートは印刷しない）'!$B:$S,14,FALSE)</f>
        <v/>
      </c>
      <c r="P23" s="73" t="str">
        <f>VLOOKUP($L23,'(作業用)情報入力シート（このシートは印刷しない）'!$B:$S,15,FALSE)</f>
        <v/>
      </c>
      <c r="Q23" s="73" t="str">
        <f>VLOOKUP($L23,'(作業用)情報入力シート（このシートは印刷しない）'!$B:$S,16,FALSE)</f>
        <v/>
      </c>
      <c r="R23" s="73" t="str">
        <f>VLOOKUP($L23,'(作業用)情報入力シート（このシートは印刷しない）'!$B:$S,17,FALSE)</f>
        <v/>
      </c>
      <c r="S23" s="73" t="str">
        <f>VLOOKUP($L23,'(作業用)情報入力シート（このシートは印刷しない）'!$B:$S,18,FALSE)</f>
        <v/>
      </c>
      <c r="T23" s="76"/>
    </row>
    <row r="24" spans="2:20" ht="45" customHeight="1" x14ac:dyDescent="0.55000000000000004">
      <c r="B24" s="71">
        <v>3</v>
      </c>
      <c r="C24" s="73" t="str">
        <f>IF(VLOOKUP($B24,'(作業用)情報入力シート（このシートは印刷しない）'!$B:$S,2,FALSE)="","",IF(VLOOKUP($B24,'(作業用)情報入力シート（このシートは印刷しない）'!$B:$S,12,FALSE)="",0,VLOOKUP($B24,'(作業用)情報入力シート（このシートは印刷しない）'!$B:$S,12,FALSE)))</f>
        <v/>
      </c>
      <c r="D24" s="73" t="str">
        <f>VLOOKUP($B24,'(作業用)情報入力シート（このシートは印刷しない）'!$B:$S,13,FALSE)</f>
        <v/>
      </c>
      <c r="E24" s="73" t="str">
        <f>VLOOKUP($B24,'(作業用)情報入力シート（このシートは印刷しない）'!$B:$S,14,FALSE)</f>
        <v/>
      </c>
      <c r="F24" s="73" t="str">
        <f>VLOOKUP($B24,'(作業用)情報入力シート（このシートは印刷しない）'!$B:$S,15,FALSE)</f>
        <v/>
      </c>
      <c r="G24" s="73" t="str">
        <f>VLOOKUP($B24,'(作業用)情報入力シート（このシートは印刷しない）'!$B:$S,16,FALSE)</f>
        <v/>
      </c>
      <c r="H24" s="73" t="str">
        <f>VLOOKUP($B24,'(作業用)情報入力シート（このシートは印刷しない）'!$B:$S,17,FALSE)</f>
        <v/>
      </c>
      <c r="I24" s="73" t="str">
        <f>VLOOKUP($B24,'(作業用)情報入力シート（このシートは印刷しない）'!$B:$S,18,FALSE)</f>
        <v/>
      </c>
      <c r="J24" s="76"/>
      <c r="L24" s="83">
        <v>28</v>
      </c>
      <c r="M24" s="73" t="str">
        <f>IF(VLOOKUP($L24,'(作業用)情報入力シート（このシートは印刷しない）'!$B:$S,2,FALSE)="","",IF(VLOOKUP($L24,'(作業用)情報入力シート（このシートは印刷しない）'!$B:$S,12,FALSE)="",0,VLOOKUP($L24,'(作業用)情報入力シート（このシートは印刷しない）'!$B:$S,12,FALSE)))</f>
        <v/>
      </c>
      <c r="N24" s="73" t="str">
        <f>VLOOKUP($L24,'(作業用)情報入力シート（このシートは印刷しない）'!$B:$S,13,FALSE)</f>
        <v/>
      </c>
      <c r="O24" s="73" t="str">
        <f>VLOOKUP($L24,'(作業用)情報入力シート（このシートは印刷しない）'!$B:$S,14,FALSE)</f>
        <v/>
      </c>
      <c r="P24" s="73" t="str">
        <f>VLOOKUP($L24,'(作業用)情報入力シート（このシートは印刷しない）'!$B:$S,15,FALSE)</f>
        <v/>
      </c>
      <c r="Q24" s="73" t="str">
        <f>VLOOKUP($L24,'(作業用)情報入力シート（このシートは印刷しない）'!$B:$S,16,FALSE)</f>
        <v/>
      </c>
      <c r="R24" s="73" t="str">
        <f>VLOOKUP($L24,'(作業用)情報入力シート（このシートは印刷しない）'!$B:$S,17,FALSE)</f>
        <v/>
      </c>
      <c r="S24" s="73" t="str">
        <f>VLOOKUP($L24,'(作業用)情報入力シート（このシートは印刷しない）'!$B:$S,18,FALSE)</f>
        <v/>
      </c>
      <c r="T24" s="76"/>
    </row>
    <row r="25" spans="2:20" ht="45" customHeight="1" x14ac:dyDescent="0.55000000000000004">
      <c r="B25" s="71">
        <v>4</v>
      </c>
      <c r="C25" s="73" t="str">
        <f>IF(VLOOKUP($B25,'(作業用)情報入力シート（このシートは印刷しない）'!$B:$S,2,FALSE)="","",IF(VLOOKUP($B25,'(作業用)情報入力シート（このシートは印刷しない）'!$B:$S,12,FALSE)="",0,VLOOKUP($B25,'(作業用)情報入力シート（このシートは印刷しない）'!$B:$S,12,FALSE)))</f>
        <v/>
      </c>
      <c r="D25" s="73" t="str">
        <f>VLOOKUP($B25,'(作業用)情報入力シート（このシートは印刷しない）'!$B:$S,13,FALSE)</f>
        <v/>
      </c>
      <c r="E25" s="73" t="str">
        <f>VLOOKUP($B25,'(作業用)情報入力シート（このシートは印刷しない）'!$B:$S,14,FALSE)</f>
        <v/>
      </c>
      <c r="F25" s="73" t="str">
        <f>VLOOKUP($B25,'(作業用)情報入力シート（このシートは印刷しない）'!$B:$S,15,FALSE)</f>
        <v/>
      </c>
      <c r="G25" s="73" t="str">
        <f>VLOOKUP($B25,'(作業用)情報入力シート（このシートは印刷しない）'!$B:$S,16,FALSE)</f>
        <v/>
      </c>
      <c r="H25" s="73" t="str">
        <f>VLOOKUP($B25,'(作業用)情報入力シート（このシートは印刷しない）'!$B:$S,17,FALSE)</f>
        <v/>
      </c>
      <c r="I25" s="73" t="str">
        <f>VLOOKUP($B25,'(作業用)情報入力シート（このシートは印刷しない）'!$B:$S,18,FALSE)</f>
        <v/>
      </c>
      <c r="J25" s="76"/>
      <c r="L25" s="82">
        <v>29</v>
      </c>
      <c r="M25" s="73" t="str">
        <f>IF(VLOOKUP($L25,'(作業用)情報入力シート（このシートは印刷しない）'!$B:$S,2,FALSE)="","",IF(VLOOKUP($L25,'(作業用)情報入力シート（このシートは印刷しない）'!$B:$S,12,FALSE)="",0,VLOOKUP($L25,'(作業用)情報入力シート（このシートは印刷しない）'!$B:$S,12,FALSE)))</f>
        <v/>
      </c>
      <c r="N25" s="73" t="str">
        <f>VLOOKUP($L25,'(作業用)情報入力シート（このシートは印刷しない）'!$B:$S,13,FALSE)</f>
        <v/>
      </c>
      <c r="O25" s="73" t="str">
        <f>VLOOKUP($L25,'(作業用)情報入力シート（このシートは印刷しない）'!$B:$S,14,FALSE)</f>
        <v/>
      </c>
      <c r="P25" s="73" t="str">
        <f>VLOOKUP($L25,'(作業用)情報入力シート（このシートは印刷しない）'!$B:$S,15,FALSE)</f>
        <v/>
      </c>
      <c r="Q25" s="73" t="str">
        <f>VLOOKUP($L25,'(作業用)情報入力シート（このシートは印刷しない）'!$B:$S,16,FALSE)</f>
        <v/>
      </c>
      <c r="R25" s="73" t="str">
        <f>VLOOKUP($L25,'(作業用)情報入力シート（このシートは印刷しない）'!$B:$S,17,FALSE)</f>
        <v/>
      </c>
      <c r="S25" s="73" t="str">
        <f>VLOOKUP($L25,'(作業用)情報入力シート（このシートは印刷しない）'!$B:$S,18,FALSE)</f>
        <v/>
      </c>
      <c r="T25" s="76"/>
    </row>
    <row r="26" spans="2:20" ht="45" customHeight="1" x14ac:dyDescent="0.55000000000000004">
      <c r="B26" s="71">
        <v>5</v>
      </c>
      <c r="C26" s="73" t="str">
        <f>IF(VLOOKUP($B26,'(作業用)情報入力シート（このシートは印刷しない）'!$B:$S,2,FALSE)="","",IF(VLOOKUP($B26,'(作業用)情報入力シート（このシートは印刷しない）'!$B:$S,12,FALSE)="",0,VLOOKUP($B26,'(作業用)情報入力シート（このシートは印刷しない）'!$B:$S,12,FALSE)))</f>
        <v/>
      </c>
      <c r="D26" s="73" t="str">
        <f>VLOOKUP($B26,'(作業用)情報入力シート（このシートは印刷しない）'!$B:$S,13,FALSE)</f>
        <v/>
      </c>
      <c r="E26" s="73" t="str">
        <f>VLOOKUP($B26,'(作業用)情報入力シート（このシートは印刷しない）'!$B:$S,14,FALSE)</f>
        <v/>
      </c>
      <c r="F26" s="73" t="str">
        <f>VLOOKUP($B26,'(作業用)情報入力シート（このシートは印刷しない）'!$B:$S,15,FALSE)</f>
        <v/>
      </c>
      <c r="G26" s="73" t="str">
        <f>VLOOKUP($B26,'(作業用)情報入力シート（このシートは印刷しない）'!$B:$S,16,FALSE)</f>
        <v/>
      </c>
      <c r="H26" s="73" t="str">
        <f>VLOOKUP($B26,'(作業用)情報入力シート（このシートは印刷しない）'!$B:$S,17,FALSE)</f>
        <v/>
      </c>
      <c r="I26" s="73" t="str">
        <f>VLOOKUP($B26,'(作業用)情報入力シート（このシートは印刷しない）'!$B:$S,18,FALSE)</f>
        <v/>
      </c>
      <c r="J26" s="76"/>
      <c r="L26" s="83">
        <v>30</v>
      </c>
      <c r="M26" s="73" t="str">
        <f>IF(VLOOKUP($L26,'(作業用)情報入力シート（このシートは印刷しない）'!$B:$S,2,FALSE)="","",IF(VLOOKUP($L26,'(作業用)情報入力シート（このシートは印刷しない）'!$B:$S,12,FALSE)="",0,VLOOKUP($L26,'(作業用)情報入力シート（このシートは印刷しない）'!$B:$S,12,FALSE)))</f>
        <v/>
      </c>
      <c r="N26" s="73" t="str">
        <f>VLOOKUP($L26,'(作業用)情報入力シート（このシートは印刷しない）'!$B:$S,13,FALSE)</f>
        <v/>
      </c>
      <c r="O26" s="73" t="str">
        <f>VLOOKUP($L26,'(作業用)情報入力シート（このシートは印刷しない）'!$B:$S,14,FALSE)</f>
        <v/>
      </c>
      <c r="P26" s="73" t="str">
        <f>VLOOKUP($L26,'(作業用)情報入力シート（このシートは印刷しない）'!$B:$S,15,FALSE)</f>
        <v/>
      </c>
      <c r="Q26" s="73" t="str">
        <f>VLOOKUP($L26,'(作業用)情報入力シート（このシートは印刷しない）'!$B:$S,16,FALSE)</f>
        <v/>
      </c>
      <c r="R26" s="73" t="str">
        <f>VLOOKUP($L26,'(作業用)情報入力シート（このシートは印刷しない）'!$B:$S,17,FALSE)</f>
        <v/>
      </c>
      <c r="S26" s="73" t="str">
        <f>VLOOKUP($L26,'(作業用)情報入力シート（このシートは印刷しない）'!$B:$S,18,FALSE)</f>
        <v/>
      </c>
      <c r="T26" s="76"/>
    </row>
    <row r="27" spans="2:20" ht="45" customHeight="1" x14ac:dyDescent="0.55000000000000004">
      <c r="B27" s="71">
        <v>6</v>
      </c>
      <c r="C27" s="73" t="str">
        <f>IF(VLOOKUP($B27,'(作業用)情報入力シート（このシートは印刷しない）'!$B:$S,2,FALSE)="","",IF(VLOOKUP($B27,'(作業用)情報入力シート（このシートは印刷しない）'!$B:$S,12,FALSE)="",0,VLOOKUP($B27,'(作業用)情報入力シート（このシートは印刷しない）'!$B:$S,12,FALSE)))</f>
        <v/>
      </c>
      <c r="D27" s="73" t="str">
        <f>VLOOKUP($B27,'(作業用)情報入力シート（このシートは印刷しない）'!$B:$S,13,FALSE)</f>
        <v/>
      </c>
      <c r="E27" s="73" t="str">
        <f>VLOOKUP($B27,'(作業用)情報入力シート（このシートは印刷しない）'!$B:$S,14,FALSE)</f>
        <v/>
      </c>
      <c r="F27" s="73" t="str">
        <f>VLOOKUP($B27,'(作業用)情報入力シート（このシートは印刷しない）'!$B:$S,15,FALSE)</f>
        <v/>
      </c>
      <c r="G27" s="73" t="str">
        <f>VLOOKUP($B27,'(作業用)情報入力シート（このシートは印刷しない）'!$B:$S,16,FALSE)</f>
        <v/>
      </c>
      <c r="H27" s="73" t="str">
        <f>VLOOKUP($B27,'(作業用)情報入力シート（このシートは印刷しない）'!$B:$S,17,FALSE)</f>
        <v/>
      </c>
      <c r="I27" s="73" t="str">
        <f>VLOOKUP($B27,'(作業用)情報入力シート（このシートは印刷しない）'!$B:$S,18,FALSE)</f>
        <v/>
      </c>
      <c r="J27" s="76"/>
      <c r="K27" s="77"/>
      <c r="L27" s="82">
        <v>31</v>
      </c>
      <c r="M27" s="73" t="str">
        <f>IF(VLOOKUP($L27,'(作業用)情報入力シート（このシートは印刷しない）'!$B:$S,2,FALSE)="","",IF(VLOOKUP($L27,'(作業用)情報入力シート（このシートは印刷しない）'!$B:$S,12,FALSE)="",0,VLOOKUP($L27,'(作業用)情報入力シート（このシートは印刷しない）'!$B:$S,12,FALSE)))</f>
        <v/>
      </c>
      <c r="N27" s="73" t="str">
        <f>VLOOKUP($L27,'(作業用)情報入力シート（このシートは印刷しない）'!$B:$S,13,FALSE)</f>
        <v/>
      </c>
      <c r="O27" s="73" t="str">
        <f>VLOOKUP($L27,'(作業用)情報入力シート（このシートは印刷しない）'!$B:$S,14,FALSE)</f>
        <v/>
      </c>
      <c r="P27" s="73" t="str">
        <f>VLOOKUP($L27,'(作業用)情報入力シート（このシートは印刷しない）'!$B:$S,15,FALSE)</f>
        <v/>
      </c>
      <c r="Q27" s="73" t="str">
        <f>VLOOKUP($L27,'(作業用)情報入力シート（このシートは印刷しない）'!$B:$S,16,FALSE)</f>
        <v/>
      </c>
      <c r="R27" s="73" t="str">
        <f>VLOOKUP($L27,'(作業用)情報入力シート（このシートは印刷しない）'!$B:$S,17,FALSE)</f>
        <v/>
      </c>
      <c r="S27" s="73" t="str">
        <f>VLOOKUP($L27,'(作業用)情報入力シート（このシートは印刷しない）'!$B:$S,18,FALSE)</f>
        <v/>
      </c>
      <c r="T27" s="76"/>
    </row>
    <row r="28" spans="2:20" ht="45" customHeight="1" x14ac:dyDescent="0.55000000000000004">
      <c r="B28" s="71">
        <v>7</v>
      </c>
      <c r="C28" s="73" t="str">
        <f>IF(VLOOKUP($B28,'(作業用)情報入力シート（このシートは印刷しない）'!$B:$S,2,FALSE)="","",IF(VLOOKUP($B28,'(作業用)情報入力シート（このシートは印刷しない）'!$B:$S,12,FALSE)="",0,VLOOKUP($B28,'(作業用)情報入力シート（このシートは印刷しない）'!$B:$S,12,FALSE)))</f>
        <v/>
      </c>
      <c r="D28" s="73" t="str">
        <f>VLOOKUP($B28,'(作業用)情報入力シート（このシートは印刷しない）'!$B:$S,13,FALSE)</f>
        <v/>
      </c>
      <c r="E28" s="73" t="str">
        <f>VLOOKUP($B28,'(作業用)情報入力シート（このシートは印刷しない）'!$B:$S,14,FALSE)</f>
        <v/>
      </c>
      <c r="F28" s="73" t="str">
        <f>VLOOKUP($B28,'(作業用)情報入力シート（このシートは印刷しない）'!$B:$S,15,FALSE)</f>
        <v/>
      </c>
      <c r="G28" s="73" t="str">
        <f>VLOOKUP($B28,'(作業用)情報入力シート（このシートは印刷しない）'!$B:$S,16,FALSE)</f>
        <v/>
      </c>
      <c r="H28" s="73" t="str">
        <f>VLOOKUP($B28,'(作業用)情報入力シート（このシートは印刷しない）'!$B:$S,17,FALSE)</f>
        <v/>
      </c>
      <c r="I28" s="73" t="str">
        <f>VLOOKUP($B28,'(作業用)情報入力シート（このシートは印刷しない）'!$B:$S,18,FALSE)</f>
        <v/>
      </c>
      <c r="J28" s="76"/>
      <c r="K28" s="77"/>
      <c r="L28" s="83">
        <v>32</v>
      </c>
      <c r="M28" s="73" t="str">
        <f>IF(VLOOKUP($L28,'(作業用)情報入力シート（このシートは印刷しない）'!$B:$S,2,FALSE)="","",IF(VLOOKUP($L28,'(作業用)情報入力シート（このシートは印刷しない）'!$B:$S,12,FALSE)="",0,VLOOKUP($L28,'(作業用)情報入力シート（このシートは印刷しない）'!$B:$S,12,FALSE)))</f>
        <v/>
      </c>
      <c r="N28" s="73" t="str">
        <f>VLOOKUP($L28,'(作業用)情報入力シート（このシートは印刷しない）'!$B:$S,13,FALSE)</f>
        <v/>
      </c>
      <c r="O28" s="73" t="str">
        <f>VLOOKUP($L28,'(作業用)情報入力シート（このシートは印刷しない）'!$B:$S,14,FALSE)</f>
        <v/>
      </c>
      <c r="P28" s="73" t="str">
        <f>VLOOKUP($L28,'(作業用)情報入力シート（このシートは印刷しない）'!$B:$S,15,FALSE)</f>
        <v/>
      </c>
      <c r="Q28" s="73" t="str">
        <f>VLOOKUP($L28,'(作業用)情報入力シート（このシートは印刷しない）'!$B:$S,16,FALSE)</f>
        <v/>
      </c>
      <c r="R28" s="73" t="str">
        <f>VLOOKUP($L28,'(作業用)情報入力シート（このシートは印刷しない）'!$B:$S,17,FALSE)</f>
        <v/>
      </c>
      <c r="S28" s="73" t="str">
        <f>VLOOKUP($L28,'(作業用)情報入力シート（このシートは印刷しない）'!$B:$S,18,FALSE)</f>
        <v/>
      </c>
      <c r="T28" s="76"/>
    </row>
    <row r="29" spans="2:20" ht="45" customHeight="1" x14ac:dyDescent="0.55000000000000004">
      <c r="B29" s="71">
        <v>8</v>
      </c>
      <c r="C29" s="73" t="str">
        <f>IF(VLOOKUP($B29,'(作業用)情報入力シート（このシートは印刷しない）'!$B:$S,2,FALSE)="","",IF(VLOOKUP($B29,'(作業用)情報入力シート（このシートは印刷しない）'!$B:$S,12,FALSE)="",0,VLOOKUP($B29,'(作業用)情報入力シート（このシートは印刷しない）'!$B:$S,12,FALSE)))</f>
        <v/>
      </c>
      <c r="D29" s="73" t="str">
        <f>VLOOKUP($B29,'(作業用)情報入力シート（このシートは印刷しない）'!$B:$S,13,FALSE)</f>
        <v/>
      </c>
      <c r="E29" s="73" t="str">
        <f>VLOOKUP($B29,'(作業用)情報入力シート（このシートは印刷しない）'!$B:$S,14,FALSE)</f>
        <v/>
      </c>
      <c r="F29" s="73" t="str">
        <f>VLOOKUP($B29,'(作業用)情報入力シート（このシートは印刷しない）'!$B:$S,15,FALSE)</f>
        <v/>
      </c>
      <c r="G29" s="73" t="str">
        <f>VLOOKUP($B29,'(作業用)情報入力シート（このシートは印刷しない）'!$B:$S,16,FALSE)</f>
        <v/>
      </c>
      <c r="H29" s="73" t="str">
        <f>VLOOKUP($B29,'(作業用)情報入力シート（このシートは印刷しない）'!$B:$S,17,FALSE)</f>
        <v/>
      </c>
      <c r="I29" s="73" t="str">
        <f>VLOOKUP($B29,'(作業用)情報入力シート（このシートは印刷しない）'!$B:$S,18,FALSE)</f>
        <v/>
      </c>
      <c r="J29" s="76"/>
      <c r="K29" s="77"/>
      <c r="L29" s="82">
        <v>33</v>
      </c>
      <c r="M29" s="73" t="str">
        <f>IF(VLOOKUP($L29,'(作業用)情報入力シート（このシートは印刷しない）'!$B:$S,2,FALSE)="","",IF(VLOOKUP($L29,'(作業用)情報入力シート（このシートは印刷しない）'!$B:$S,12,FALSE)="",0,VLOOKUP($L29,'(作業用)情報入力シート（このシートは印刷しない）'!$B:$S,12,FALSE)))</f>
        <v/>
      </c>
      <c r="N29" s="73" t="str">
        <f>VLOOKUP($L29,'(作業用)情報入力シート（このシートは印刷しない）'!$B:$S,13,FALSE)</f>
        <v/>
      </c>
      <c r="O29" s="73" t="str">
        <f>VLOOKUP($L29,'(作業用)情報入力シート（このシートは印刷しない）'!$B:$S,14,FALSE)</f>
        <v/>
      </c>
      <c r="P29" s="73" t="str">
        <f>VLOOKUP($L29,'(作業用)情報入力シート（このシートは印刷しない）'!$B:$S,15,FALSE)</f>
        <v/>
      </c>
      <c r="Q29" s="73" t="str">
        <f>VLOOKUP($L29,'(作業用)情報入力シート（このシートは印刷しない）'!$B:$S,16,FALSE)</f>
        <v/>
      </c>
      <c r="R29" s="73" t="str">
        <f>VLOOKUP($L29,'(作業用)情報入力シート（このシートは印刷しない）'!$B:$S,17,FALSE)</f>
        <v/>
      </c>
      <c r="S29" s="73" t="str">
        <f>VLOOKUP($L29,'(作業用)情報入力シート（このシートは印刷しない）'!$B:$S,18,FALSE)</f>
        <v/>
      </c>
      <c r="T29" s="76"/>
    </row>
    <row r="30" spans="2:20" ht="45" customHeight="1" x14ac:dyDescent="0.55000000000000004">
      <c r="B30" s="71">
        <v>9</v>
      </c>
      <c r="C30" s="73" t="str">
        <f>IF(VLOOKUP($B30,'(作業用)情報入力シート（このシートは印刷しない）'!$B:$S,2,FALSE)="","",IF(VLOOKUP($B30,'(作業用)情報入力シート（このシートは印刷しない）'!$B:$S,12,FALSE)="",0,VLOOKUP($B30,'(作業用)情報入力シート（このシートは印刷しない）'!$B:$S,12,FALSE)))</f>
        <v/>
      </c>
      <c r="D30" s="73" t="str">
        <f>VLOOKUP($B30,'(作業用)情報入力シート（このシートは印刷しない）'!$B:$S,13,FALSE)</f>
        <v/>
      </c>
      <c r="E30" s="73" t="str">
        <f>VLOOKUP($B30,'(作業用)情報入力シート（このシートは印刷しない）'!$B:$S,14,FALSE)</f>
        <v/>
      </c>
      <c r="F30" s="73" t="str">
        <f>VLOOKUP($B30,'(作業用)情報入力シート（このシートは印刷しない）'!$B:$S,15,FALSE)</f>
        <v/>
      </c>
      <c r="G30" s="73" t="str">
        <f>VLOOKUP($B30,'(作業用)情報入力シート（このシートは印刷しない）'!$B:$S,16,FALSE)</f>
        <v/>
      </c>
      <c r="H30" s="73" t="str">
        <f>VLOOKUP($B30,'(作業用)情報入力シート（このシートは印刷しない）'!$B:$S,17,FALSE)</f>
        <v/>
      </c>
      <c r="I30" s="73" t="str">
        <f>VLOOKUP($B30,'(作業用)情報入力シート（このシートは印刷しない）'!$B:$S,18,FALSE)</f>
        <v/>
      </c>
      <c r="J30" s="76"/>
      <c r="K30" s="77"/>
      <c r="L30" s="83">
        <v>34</v>
      </c>
      <c r="M30" s="73" t="str">
        <f>IF(VLOOKUP($L30,'(作業用)情報入力シート（このシートは印刷しない）'!$B:$S,2,FALSE)="","",IF(VLOOKUP($L30,'(作業用)情報入力シート（このシートは印刷しない）'!$B:$S,12,FALSE)="",0,VLOOKUP($L30,'(作業用)情報入力シート（このシートは印刷しない）'!$B:$S,12,FALSE)))</f>
        <v/>
      </c>
      <c r="N30" s="73" t="str">
        <f>VLOOKUP($L30,'(作業用)情報入力シート（このシートは印刷しない）'!$B:$S,13,FALSE)</f>
        <v/>
      </c>
      <c r="O30" s="73" t="str">
        <f>VLOOKUP($L30,'(作業用)情報入力シート（このシートは印刷しない）'!$B:$S,14,FALSE)</f>
        <v/>
      </c>
      <c r="P30" s="73" t="str">
        <f>VLOOKUP($L30,'(作業用)情報入力シート（このシートは印刷しない）'!$B:$S,15,FALSE)</f>
        <v/>
      </c>
      <c r="Q30" s="73" t="str">
        <f>VLOOKUP($L30,'(作業用)情報入力シート（このシートは印刷しない）'!$B:$S,16,FALSE)</f>
        <v/>
      </c>
      <c r="R30" s="73" t="str">
        <f>VLOOKUP($L30,'(作業用)情報入力シート（このシートは印刷しない）'!$B:$S,17,FALSE)</f>
        <v/>
      </c>
      <c r="S30" s="73" t="str">
        <f>VLOOKUP($L30,'(作業用)情報入力シート（このシートは印刷しない）'!$B:$S,18,FALSE)</f>
        <v/>
      </c>
      <c r="T30" s="76"/>
    </row>
    <row r="31" spans="2:20" ht="45" customHeight="1" x14ac:dyDescent="0.55000000000000004">
      <c r="B31" s="71">
        <v>10</v>
      </c>
      <c r="C31" s="73" t="str">
        <f>IF(VLOOKUP($B31,'(作業用)情報入力シート（このシートは印刷しない）'!$B:$S,2,FALSE)="","",IF(VLOOKUP($B31,'(作業用)情報入力シート（このシートは印刷しない）'!$B:$S,12,FALSE)="",0,VLOOKUP($B31,'(作業用)情報入力シート（このシートは印刷しない）'!$B:$S,12,FALSE)))</f>
        <v/>
      </c>
      <c r="D31" s="73" t="str">
        <f>VLOOKUP($B31,'(作業用)情報入力シート（このシートは印刷しない）'!$B:$S,13,FALSE)</f>
        <v/>
      </c>
      <c r="E31" s="73" t="str">
        <f>VLOOKUP($B31,'(作業用)情報入力シート（このシートは印刷しない）'!$B:$S,14,FALSE)</f>
        <v/>
      </c>
      <c r="F31" s="73" t="str">
        <f>VLOOKUP($B31,'(作業用)情報入力シート（このシートは印刷しない）'!$B:$S,15,FALSE)</f>
        <v/>
      </c>
      <c r="G31" s="73" t="str">
        <f>VLOOKUP($B31,'(作業用)情報入力シート（このシートは印刷しない）'!$B:$S,16,FALSE)</f>
        <v/>
      </c>
      <c r="H31" s="73" t="str">
        <f>VLOOKUP($B31,'(作業用)情報入力シート（このシートは印刷しない）'!$B:$S,17,FALSE)</f>
        <v/>
      </c>
      <c r="I31" s="73" t="str">
        <f>VLOOKUP($B31,'(作業用)情報入力シート（このシートは印刷しない）'!$B:$S,18,FALSE)</f>
        <v/>
      </c>
      <c r="J31" s="76"/>
      <c r="K31" s="77"/>
      <c r="L31" s="82">
        <v>35</v>
      </c>
      <c r="M31" s="73" t="str">
        <f>IF(VLOOKUP($L31,'(作業用)情報入力シート（このシートは印刷しない）'!$B:$S,2,FALSE)="","",IF(VLOOKUP($L31,'(作業用)情報入力シート（このシートは印刷しない）'!$B:$S,12,FALSE)="",0,VLOOKUP($L31,'(作業用)情報入力シート（このシートは印刷しない）'!$B:$S,12,FALSE)))</f>
        <v/>
      </c>
      <c r="N31" s="73" t="str">
        <f>VLOOKUP($L31,'(作業用)情報入力シート（このシートは印刷しない）'!$B:$S,13,FALSE)</f>
        <v/>
      </c>
      <c r="O31" s="73" t="str">
        <f>VLOOKUP($L31,'(作業用)情報入力シート（このシートは印刷しない）'!$B:$S,14,FALSE)</f>
        <v/>
      </c>
      <c r="P31" s="73" t="str">
        <f>VLOOKUP($L31,'(作業用)情報入力シート（このシートは印刷しない）'!$B:$S,15,FALSE)</f>
        <v/>
      </c>
      <c r="Q31" s="73" t="str">
        <f>VLOOKUP($L31,'(作業用)情報入力シート（このシートは印刷しない）'!$B:$S,16,FALSE)</f>
        <v/>
      </c>
      <c r="R31" s="73" t="str">
        <f>VLOOKUP($L31,'(作業用)情報入力シート（このシートは印刷しない）'!$B:$S,17,FALSE)</f>
        <v/>
      </c>
      <c r="S31" s="73" t="str">
        <f>VLOOKUP($L31,'(作業用)情報入力シート（このシートは印刷しない）'!$B:$S,18,FALSE)</f>
        <v/>
      </c>
      <c r="T31" s="76"/>
    </row>
    <row r="32" spans="2:20" ht="45" customHeight="1" x14ac:dyDescent="0.55000000000000004">
      <c r="B32" s="71">
        <v>11</v>
      </c>
      <c r="C32" s="73" t="str">
        <f>IF(VLOOKUP($B32,'(作業用)情報入力シート（このシートは印刷しない）'!$B:$S,2,FALSE)="","",IF(VLOOKUP($B32,'(作業用)情報入力シート（このシートは印刷しない）'!$B:$S,12,FALSE)="",0,VLOOKUP($B32,'(作業用)情報入力シート（このシートは印刷しない）'!$B:$S,12,FALSE)))</f>
        <v/>
      </c>
      <c r="D32" s="73" t="str">
        <f>VLOOKUP($B32,'(作業用)情報入力シート（このシートは印刷しない）'!$B:$S,13,FALSE)</f>
        <v/>
      </c>
      <c r="E32" s="73" t="str">
        <f>VLOOKUP($B32,'(作業用)情報入力シート（このシートは印刷しない）'!$B:$S,14,FALSE)</f>
        <v/>
      </c>
      <c r="F32" s="73" t="str">
        <f>VLOOKUP($B32,'(作業用)情報入力シート（このシートは印刷しない）'!$B:$S,15,FALSE)</f>
        <v/>
      </c>
      <c r="G32" s="73" t="str">
        <f>VLOOKUP($B32,'(作業用)情報入力シート（このシートは印刷しない）'!$B:$S,16,FALSE)</f>
        <v/>
      </c>
      <c r="H32" s="73" t="str">
        <f>VLOOKUP($B32,'(作業用)情報入力シート（このシートは印刷しない）'!$B:$S,17,FALSE)</f>
        <v/>
      </c>
      <c r="I32" s="73" t="str">
        <f>VLOOKUP($B32,'(作業用)情報入力シート（このシートは印刷しない）'!$B:$S,18,FALSE)</f>
        <v/>
      </c>
      <c r="J32" s="76"/>
      <c r="K32" s="77"/>
      <c r="L32" s="83">
        <v>36</v>
      </c>
      <c r="M32" s="73" t="str">
        <f>IF(VLOOKUP($L32,'(作業用)情報入力シート（このシートは印刷しない）'!$B:$S,2,FALSE)="","",IF(VLOOKUP($L32,'(作業用)情報入力シート（このシートは印刷しない）'!$B:$S,12,FALSE)="",0,VLOOKUP($L32,'(作業用)情報入力シート（このシートは印刷しない）'!$B:$S,12,FALSE)))</f>
        <v/>
      </c>
      <c r="N32" s="73" t="str">
        <f>VLOOKUP($L32,'(作業用)情報入力シート（このシートは印刷しない）'!$B:$S,13,FALSE)</f>
        <v/>
      </c>
      <c r="O32" s="73" t="str">
        <f>VLOOKUP($L32,'(作業用)情報入力シート（このシートは印刷しない）'!$B:$S,14,FALSE)</f>
        <v/>
      </c>
      <c r="P32" s="73" t="str">
        <f>VLOOKUP($L32,'(作業用)情報入力シート（このシートは印刷しない）'!$B:$S,15,FALSE)</f>
        <v/>
      </c>
      <c r="Q32" s="73" t="str">
        <f>VLOOKUP($L32,'(作業用)情報入力シート（このシートは印刷しない）'!$B:$S,16,FALSE)</f>
        <v/>
      </c>
      <c r="R32" s="73" t="str">
        <f>VLOOKUP($L32,'(作業用)情報入力シート（このシートは印刷しない）'!$B:$S,17,FALSE)</f>
        <v/>
      </c>
      <c r="S32" s="73" t="str">
        <f>VLOOKUP($L32,'(作業用)情報入力シート（このシートは印刷しない）'!$B:$S,18,FALSE)</f>
        <v/>
      </c>
      <c r="T32" s="76"/>
    </row>
    <row r="33" spans="2:25" ht="45" customHeight="1" x14ac:dyDescent="0.55000000000000004">
      <c r="B33" s="71">
        <v>12</v>
      </c>
      <c r="C33" s="73" t="str">
        <f>IF(VLOOKUP($B33,'(作業用)情報入力シート（このシートは印刷しない）'!$B:$S,2,FALSE)="","",IF(VLOOKUP($B33,'(作業用)情報入力シート（このシートは印刷しない）'!$B:$S,12,FALSE)="",0,VLOOKUP($B33,'(作業用)情報入力シート（このシートは印刷しない）'!$B:$S,12,FALSE)))</f>
        <v/>
      </c>
      <c r="D33" s="73" t="str">
        <f>VLOOKUP($B33,'(作業用)情報入力シート（このシートは印刷しない）'!$B:$S,13,FALSE)</f>
        <v/>
      </c>
      <c r="E33" s="73" t="str">
        <f>VLOOKUP($B33,'(作業用)情報入力シート（このシートは印刷しない）'!$B:$S,14,FALSE)</f>
        <v/>
      </c>
      <c r="F33" s="73" t="str">
        <f>VLOOKUP($B33,'(作業用)情報入力シート（このシートは印刷しない）'!$B:$S,15,FALSE)</f>
        <v/>
      </c>
      <c r="G33" s="73" t="str">
        <f>VLOOKUP($B33,'(作業用)情報入力シート（このシートは印刷しない）'!$B:$S,16,FALSE)</f>
        <v/>
      </c>
      <c r="H33" s="73" t="str">
        <f>VLOOKUP($B33,'(作業用)情報入力シート（このシートは印刷しない）'!$B:$S,17,FALSE)</f>
        <v/>
      </c>
      <c r="I33" s="73" t="str">
        <f>VLOOKUP($B33,'(作業用)情報入力シート（このシートは印刷しない）'!$B:$S,18,FALSE)</f>
        <v/>
      </c>
      <c r="J33" s="76"/>
      <c r="K33" s="77"/>
      <c r="L33" s="83">
        <v>37</v>
      </c>
      <c r="M33" s="73" t="str">
        <f>IF(VLOOKUP($L33,'(作業用)情報入力シート（このシートは印刷しない）'!$B:$S,2,FALSE)="","",IF(VLOOKUP($L33,'(作業用)情報入力シート（このシートは印刷しない）'!$B:$S,12,FALSE)="",0,VLOOKUP($L33,'(作業用)情報入力シート（このシートは印刷しない）'!$B:$S,12,FALSE)))</f>
        <v/>
      </c>
      <c r="N33" s="73" t="str">
        <f>VLOOKUP($L33,'(作業用)情報入力シート（このシートは印刷しない）'!$B:$S,13,FALSE)</f>
        <v/>
      </c>
      <c r="O33" s="73" t="str">
        <f>VLOOKUP($L33,'(作業用)情報入力シート（このシートは印刷しない）'!$B:$S,14,FALSE)</f>
        <v/>
      </c>
      <c r="P33" s="73" t="str">
        <f>VLOOKUP($L33,'(作業用)情報入力シート（このシートは印刷しない）'!$B:$S,15,FALSE)</f>
        <v/>
      </c>
      <c r="Q33" s="73" t="str">
        <f>VLOOKUP($L33,'(作業用)情報入力シート（このシートは印刷しない）'!$B:$S,16,FALSE)</f>
        <v/>
      </c>
      <c r="R33" s="73" t="str">
        <f>VLOOKUP($L33,'(作業用)情報入力シート（このシートは印刷しない）'!$B:$S,17,FALSE)</f>
        <v/>
      </c>
      <c r="S33" s="73" t="str">
        <f>VLOOKUP($L33,'(作業用)情報入力シート（このシートは印刷しない）'!$B:$S,18,FALSE)</f>
        <v/>
      </c>
      <c r="T33" s="76"/>
    </row>
    <row r="34" spans="2:25" ht="45" customHeight="1" x14ac:dyDescent="0.55000000000000004">
      <c r="B34" s="71">
        <v>13</v>
      </c>
      <c r="C34" s="73" t="str">
        <f>IF(VLOOKUP($B34,'(作業用)情報入力シート（このシートは印刷しない）'!$B:$S,2,FALSE)="","",IF(VLOOKUP($B34,'(作業用)情報入力シート（このシートは印刷しない）'!$B:$S,12,FALSE)="",0,VLOOKUP($B34,'(作業用)情報入力シート（このシートは印刷しない）'!$B:$S,12,FALSE)))</f>
        <v/>
      </c>
      <c r="D34" s="73" t="str">
        <f>VLOOKUP($B34,'(作業用)情報入力シート（このシートは印刷しない）'!$B:$S,13,FALSE)</f>
        <v/>
      </c>
      <c r="E34" s="73" t="str">
        <f>VLOOKUP($B34,'(作業用)情報入力シート（このシートは印刷しない）'!$B:$S,14,FALSE)</f>
        <v/>
      </c>
      <c r="F34" s="73" t="str">
        <f>VLOOKUP($B34,'(作業用)情報入力シート（このシートは印刷しない）'!$B:$S,15,FALSE)</f>
        <v/>
      </c>
      <c r="G34" s="73" t="str">
        <f>VLOOKUP($B34,'(作業用)情報入力シート（このシートは印刷しない）'!$B:$S,16,FALSE)</f>
        <v/>
      </c>
      <c r="H34" s="73" t="str">
        <f>VLOOKUP($B34,'(作業用)情報入力シート（このシートは印刷しない）'!$B:$S,17,FALSE)</f>
        <v/>
      </c>
      <c r="I34" s="73" t="str">
        <f>VLOOKUP($B34,'(作業用)情報入力シート（このシートは印刷しない）'!$B:$S,18,FALSE)</f>
        <v/>
      </c>
      <c r="J34" s="76"/>
      <c r="K34" s="77"/>
      <c r="L34" s="82">
        <v>38</v>
      </c>
      <c r="M34" s="73" t="str">
        <f>IF(VLOOKUP($L34,'(作業用)情報入力シート（このシートは印刷しない）'!$B:$S,2,FALSE)="","",IF(VLOOKUP($L34,'(作業用)情報入力シート（このシートは印刷しない）'!$B:$S,12,FALSE)="",0,VLOOKUP($L34,'(作業用)情報入力シート（このシートは印刷しない）'!$B:$S,12,FALSE)))</f>
        <v/>
      </c>
      <c r="N34" s="73" t="str">
        <f>VLOOKUP($L34,'(作業用)情報入力シート（このシートは印刷しない）'!$B:$S,13,FALSE)</f>
        <v/>
      </c>
      <c r="O34" s="73" t="str">
        <f>VLOOKUP($L34,'(作業用)情報入力シート（このシートは印刷しない）'!$B:$S,14,FALSE)</f>
        <v/>
      </c>
      <c r="P34" s="73" t="str">
        <f>VLOOKUP($L34,'(作業用)情報入力シート（このシートは印刷しない）'!$B:$S,15,FALSE)</f>
        <v/>
      </c>
      <c r="Q34" s="73" t="str">
        <f>VLOOKUP($L34,'(作業用)情報入力シート（このシートは印刷しない）'!$B:$S,16,FALSE)</f>
        <v/>
      </c>
      <c r="R34" s="73" t="str">
        <f>VLOOKUP($L34,'(作業用)情報入力シート（このシートは印刷しない）'!$B:$S,17,FALSE)</f>
        <v/>
      </c>
      <c r="S34" s="73" t="str">
        <f>VLOOKUP($L34,'(作業用)情報入力シート（このシートは印刷しない）'!$B:$S,18,FALSE)</f>
        <v/>
      </c>
      <c r="T34" s="76"/>
    </row>
    <row r="35" spans="2:25" ht="45" customHeight="1" x14ac:dyDescent="0.55000000000000004">
      <c r="B35" s="71">
        <v>14</v>
      </c>
      <c r="C35" s="73" t="str">
        <f>IF(VLOOKUP($B35,'(作業用)情報入力シート（このシートは印刷しない）'!$B:$S,2,FALSE)="","",IF(VLOOKUP($B35,'(作業用)情報入力シート（このシートは印刷しない）'!$B:$S,12,FALSE)="",0,VLOOKUP($B35,'(作業用)情報入力シート（このシートは印刷しない）'!$B:$S,12,FALSE)))</f>
        <v/>
      </c>
      <c r="D35" s="73" t="str">
        <f>VLOOKUP($B35,'(作業用)情報入力シート（このシートは印刷しない）'!$B:$S,13,FALSE)</f>
        <v/>
      </c>
      <c r="E35" s="73" t="str">
        <f>VLOOKUP($B35,'(作業用)情報入力シート（このシートは印刷しない）'!$B:$S,14,FALSE)</f>
        <v/>
      </c>
      <c r="F35" s="73" t="str">
        <f>VLOOKUP($B35,'(作業用)情報入力シート（このシートは印刷しない）'!$B:$S,15,FALSE)</f>
        <v/>
      </c>
      <c r="G35" s="73" t="str">
        <f>VLOOKUP($B35,'(作業用)情報入力シート（このシートは印刷しない）'!$B:$S,16,FALSE)</f>
        <v/>
      </c>
      <c r="H35" s="73" t="str">
        <f>VLOOKUP($B35,'(作業用)情報入力シート（このシートは印刷しない）'!$B:$S,17,FALSE)</f>
        <v/>
      </c>
      <c r="I35" s="73" t="str">
        <f>VLOOKUP($B35,'(作業用)情報入力シート（このシートは印刷しない）'!$B:$S,18,FALSE)</f>
        <v/>
      </c>
      <c r="J35" s="76"/>
      <c r="K35" s="77"/>
      <c r="L35" s="83">
        <v>39</v>
      </c>
      <c r="M35" s="73" t="str">
        <f>IF(VLOOKUP($L35,'(作業用)情報入力シート（このシートは印刷しない）'!$B:$S,2,FALSE)="","",IF(VLOOKUP($L35,'(作業用)情報入力シート（このシートは印刷しない）'!$B:$S,12,FALSE)="",0,VLOOKUP($L35,'(作業用)情報入力シート（このシートは印刷しない）'!$B:$S,12,FALSE)))</f>
        <v/>
      </c>
      <c r="N35" s="73" t="str">
        <f>VLOOKUP($L35,'(作業用)情報入力シート（このシートは印刷しない）'!$B:$S,13,FALSE)</f>
        <v/>
      </c>
      <c r="O35" s="73" t="str">
        <f>VLOOKUP($L35,'(作業用)情報入力シート（このシートは印刷しない）'!$B:$S,14,FALSE)</f>
        <v/>
      </c>
      <c r="P35" s="73" t="str">
        <f>VLOOKUP($L35,'(作業用)情報入力シート（このシートは印刷しない）'!$B:$S,15,FALSE)</f>
        <v/>
      </c>
      <c r="Q35" s="73" t="str">
        <f>VLOOKUP($L35,'(作業用)情報入力シート（このシートは印刷しない）'!$B:$S,16,FALSE)</f>
        <v/>
      </c>
      <c r="R35" s="73" t="str">
        <f>VLOOKUP($L35,'(作業用)情報入力シート（このシートは印刷しない）'!$B:$S,17,FALSE)</f>
        <v/>
      </c>
      <c r="S35" s="73" t="str">
        <f>VLOOKUP($L35,'(作業用)情報入力シート（このシートは印刷しない）'!$B:$S,18,FALSE)</f>
        <v/>
      </c>
      <c r="T35" s="76"/>
    </row>
    <row r="36" spans="2:25" ht="45" customHeight="1" x14ac:dyDescent="0.55000000000000004">
      <c r="B36" s="71">
        <v>15</v>
      </c>
      <c r="C36" s="73" t="str">
        <f>IF(VLOOKUP($B36,'(作業用)情報入力シート（このシートは印刷しない）'!$B:$S,2,FALSE)="","",IF(VLOOKUP($B36,'(作業用)情報入力シート（このシートは印刷しない）'!$B:$S,12,FALSE)="",0,VLOOKUP($B36,'(作業用)情報入力シート（このシートは印刷しない）'!$B:$S,12,FALSE)))</f>
        <v/>
      </c>
      <c r="D36" s="73" t="str">
        <f>VLOOKUP($B36,'(作業用)情報入力シート（このシートは印刷しない）'!$B:$S,13,FALSE)</f>
        <v/>
      </c>
      <c r="E36" s="73" t="str">
        <f>VLOOKUP($B36,'(作業用)情報入力シート（このシートは印刷しない）'!$B:$S,14,FALSE)</f>
        <v/>
      </c>
      <c r="F36" s="73" t="str">
        <f>VLOOKUP($B36,'(作業用)情報入力シート（このシートは印刷しない）'!$B:$S,15,FALSE)</f>
        <v/>
      </c>
      <c r="G36" s="73" t="str">
        <f>VLOOKUP($B36,'(作業用)情報入力シート（このシートは印刷しない）'!$B:$S,16,FALSE)</f>
        <v/>
      </c>
      <c r="H36" s="73" t="str">
        <f>VLOOKUP($B36,'(作業用)情報入力シート（このシートは印刷しない）'!$B:$S,17,FALSE)</f>
        <v/>
      </c>
      <c r="I36" s="73" t="str">
        <f>VLOOKUP($B36,'(作業用)情報入力シート（このシートは印刷しない）'!$B:$S,18,FALSE)</f>
        <v/>
      </c>
      <c r="J36" s="76"/>
      <c r="K36" s="77"/>
      <c r="L36" s="82">
        <v>40</v>
      </c>
      <c r="M36" s="73" t="str">
        <f>IF(VLOOKUP($L36,'(作業用)情報入力シート（このシートは印刷しない）'!$B:$S,2,FALSE)="","",IF(VLOOKUP($L36,'(作業用)情報入力シート（このシートは印刷しない）'!$B:$S,12,FALSE)="",0,VLOOKUP($L36,'(作業用)情報入力シート（このシートは印刷しない）'!$B:$S,12,FALSE)))</f>
        <v/>
      </c>
      <c r="N36" s="73" t="str">
        <f>VLOOKUP($L36,'(作業用)情報入力シート（このシートは印刷しない）'!$B:$S,13,FALSE)</f>
        <v/>
      </c>
      <c r="O36" s="73" t="str">
        <f>VLOOKUP($L36,'(作業用)情報入力シート（このシートは印刷しない）'!$B:$S,14,FALSE)</f>
        <v/>
      </c>
      <c r="P36" s="73" t="str">
        <f>VLOOKUP($L36,'(作業用)情報入力シート（このシートは印刷しない）'!$B:$S,15,FALSE)</f>
        <v/>
      </c>
      <c r="Q36" s="73" t="str">
        <f>VLOOKUP($L36,'(作業用)情報入力シート（このシートは印刷しない）'!$B:$S,16,FALSE)</f>
        <v/>
      </c>
      <c r="R36" s="73" t="str">
        <f>VLOOKUP($L36,'(作業用)情報入力シート（このシートは印刷しない）'!$B:$S,17,FALSE)</f>
        <v/>
      </c>
      <c r="S36" s="73" t="str">
        <f>VLOOKUP($L36,'(作業用)情報入力シート（このシートは印刷しない）'!$B:$S,18,FALSE)</f>
        <v/>
      </c>
      <c r="T36" s="76"/>
    </row>
    <row r="37" spans="2:25" ht="45" customHeight="1" x14ac:dyDescent="0.55000000000000004">
      <c r="B37" s="71">
        <v>16</v>
      </c>
      <c r="C37" s="73" t="str">
        <f>IF(VLOOKUP($B37,'(作業用)情報入力シート（このシートは印刷しない）'!$B:$S,2,FALSE)="","",IF(VLOOKUP($B37,'(作業用)情報入力シート（このシートは印刷しない）'!$B:$S,12,FALSE)="",0,VLOOKUP($B37,'(作業用)情報入力シート（このシートは印刷しない）'!$B:$S,12,FALSE)))</f>
        <v/>
      </c>
      <c r="D37" s="73" t="str">
        <f>VLOOKUP($B37,'(作業用)情報入力シート（このシートは印刷しない）'!$B:$S,13,FALSE)</f>
        <v/>
      </c>
      <c r="E37" s="73" t="str">
        <f>VLOOKUP($B37,'(作業用)情報入力シート（このシートは印刷しない）'!$B:$S,14,FALSE)</f>
        <v/>
      </c>
      <c r="F37" s="73" t="str">
        <f>VLOOKUP($B37,'(作業用)情報入力シート（このシートは印刷しない）'!$B:$S,15,FALSE)</f>
        <v/>
      </c>
      <c r="G37" s="73" t="str">
        <f>VLOOKUP($B37,'(作業用)情報入力シート（このシートは印刷しない）'!$B:$S,16,FALSE)</f>
        <v/>
      </c>
      <c r="H37" s="73" t="str">
        <f>VLOOKUP($B37,'(作業用)情報入力シート（このシートは印刷しない）'!$B:$S,17,FALSE)</f>
        <v/>
      </c>
      <c r="I37" s="73" t="str">
        <f>VLOOKUP($B37,'(作業用)情報入力シート（このシートは印刷しない）'!$B:$S,18,FALSE)</f>
        <v/>
      </c>
      <c r="J37" s="76"/>
      <c r="K37" s="77"/>
      <c r="L37" s="83">
        <v>41</v>
      </c>
      <c r="M37" s="73" t="str">
        <f>IF(VLOOKUP($L37,'(作業用)情報入力シート（このシートは印刷しない）'!$B:$S,2,FALSE)="","",IF(VLOOKUP($L37,'(作業用)情報入力シート（このシートは印刷しない）'!$B:$S,12,FALSE)="",0,VLOOKUP($L37,'(作業用)情報入力シート（このシートは印刷しない）'!$B:$S,12,FALSE)))</f>
        <v/>
      </c>
      <c r="N37" s="73" t="str">
        <f>VLOOKUP($L37,'(作業用)情報入力シート（このシートは印刷しない）'!$B:$S,13,FALSE)</f>
        <v/>
      </c>
      <c r="O37" s="73" t="str">
        <f>VLOOKUP($L37,'(作業用)情報入力シート（このシートは印刷しない）'!$B:$S,14,FALSE)</f>
        <v/>
      </c>
      <c r="P37" s="73" t="str">
        <f>VLOOKUP($L37,'(作業用)情報入力シート（このシートは印刷しない）'!$B:$S,15,FALSE)</f>
        <v/>
      </c>
      <c r="Q37" s="73" t="str">
        <f>VLOOKUP($L37,'(作業用)情報入力シート（このシートは印刷しない）'!$B:$S,16,FALSE)</f>
        <v/>
      </c>
      <c r="R37" s="73" t="str">
        <f>VLOOKUP($L37,'(作業用)情報入力シート（このシートは印刷しない）'!$B:$S,17,FALSE)</f>
        <v/>
      </c>
      <c r="S37" s="73" t="str">
        <f>VLOOKUP($L37,'(作業用)情報入力シート（このシートは印刷しない）'!$B:$S,18,FALSE)</f>
        <v/>
      </c>
      <c r="T37" s="76"/>
    </row>
    <row r="38" spans="2:25" ht="45" customHeight="1" x14ac:dyDescent="0.55000000000000004">
      <c r="B38" s="71">
        <v>17</v>
      </c>
      <c r="C38" s="73" t="str">
        <f>IF(VLOOKUP($B38,'(作業用)情報入力シート（このシートは印刷しない）'!$B:$S,2,FALSE)="","",IF(VLOOKUP($B38,'(作業用)情報入力シート（このシートは印刷しない）'!$B:$S,12,FALSE)="",0,VLOOKUP($B38,'(作業用)情報入力シート（このシートは印刷しない）'!$B:$S,12,FALSE)))</f>
        <v/>
      </c>
      <c r="D38" s="73" t="str">
        <f>VLOOKUP($B38,'(作業用)情報入力シート（このシートは印刷しない）'!$B:$S,13,FALSE)</f>
        <v/>
      </c>
      <c r="E38" s="73" t="str">
        <f>VLOOKUP($B38,'(作業用)情報入力シート（このシートは印刷しない）'!$B:$S,14,FALSE)</f>
        <v/>
      </c>
      <c r="F38" s="73" t="str">
        <f>VLOOKUP($B38,'(作業用)情報入力シート（このシートは印刷しない）'!$B:$S,15,FALSE)</f>
        <v/>
      </c>
      <c r="G38" s="73" t="str">
        <f>VLOOKUP($B38,'(作業用)情報入力シート（このシートは印刷しない）'!$B:$S,16,FALSE)</f>
        <v/>
      </c>
      <c r="H38" s="73" t="str">
        <f>VLOOKUP($B38,'(作業用)情報入力シート（このシートは印刷しない）'!$B:$S,17,FALSE)</f>
        <v/>
      </c>
      <c r="I38" s="73" t="str">
        <f>VLOOKUP($B38,'(作業用)情報入力シート（このシートは印刷しない）'!$B:$S,18,FALSE)</f>
        <v/>
      </c>
      <c r="J38" s="76"/>
      <c r="K38" s="77"/>
      <c r="L38" s="82">
        <v>42</v>
      </c>
      <c r="M38" s="73" t="str">
        <f>IF(VLOOKUP($L38,'(作業用)情報入力シート（このシートは印刷しない）'!$B:$S,2,FALSE)="","",IF(VLOOKUP($L38,'(作業用)情報入力シート（このシートは印刷しない）'!$B:$S,12,FALSE)="",0,VLOOKUP($L38,'(作業用)情報入力シート（このシートは印刷しない）'!$B:$S,12,FALSE)))</f>
        <v/>
      </c>
      <c r="N38" s="73" t="str">
        <f>VLOOKUP($L38,'(作業用)情報入力シート（このシートは印刷しない）'!$B:$S,13,FALSE)</f>
        <v/>
      </c>
      <c r="O38" s="73" t="str">
        <f>VLOOKUP($L38,'(作業用)情報入力シート（このシートは印刷しない）'!$B:$S,14,FALSE)</f>
        <v/>
      </c>
      <c r="P38" s="73" t="str">
        <f>VLOOKUP($L38,'(作業用)情報入力シート（このシートは印刷しない）'!$B:$S,15,FALSE)</f>
        <v/>
      </c>
      <c r="Q38" s="73" t="str">
        <f>VLOOKUP($L38,'(作業用)情報入力シート（このシートは印刷しない）'!$B:$S,16,FALSE)</f>
        <v/>
      </c>
      <c r="R38" s="73" t="str">
        <f>VLOOKUP($L38,'(作業用)情報入力シート（このシートは印刷しない）'!$B:$S,17,FALSE)</f>
        <v/>
      </c>
      <c r="S38" s="73" t="str">
        <f>VLOOKUP($L38,'(作業用)情報入力シート（このシートは印刷しない）'!$B:$S,18,FALSE)</f>
        <v/>
      </c>
      <c r="T38" s="76"/>
    </row>
    <row r="39" spans="2:25" ht="45" customHeight="1" x14ac:dyDescent="0.55000000000000004">
      <c r="B39" s="71">
        <v>18</v>
      </c>
      <c r="C39" s="73" t="str">
        <f>IF(VLOOKUP($B39,'(作業用)情報入力シート（このシートは印刷しない）'!$B:$S,2,FALSE)="","",IF(VLOOKUP($B39,'(作業用)情報入力シート（このシートは印刷しない）'!$B:$S,12,FALSE)="",0,VLOOKUP($B39,'(作業用)情報入力シート（このシートは印刷しない）'!$B:$S,12,FALSE)))</f>
        <v/>
      </c>
      <c r="D39" s="73" t="str">
        <f>VLOOKUP($B39,'(作業用)情報入力シート（このシートは印刷しない）'!$B:$S,13,FALSE)</f>
        <v/>
      </c>
      <c r="E39" s="73" t="str">
        <f>VLOOKUP($B39,'(作業用)情報入力シート（このシートは印刷しない）'!$B:$S,14,FALSE)</f>
        <v/>
      </c>
      <c r="F39" s="73" t="str">
        <f>VLOOKUP($B39,'(作業用)情報入力シート（このシートは印刷しない）'!$B:$S,15,FALSE)</f>
        <v/>
      </c>
      <c r="G39" s="73" t="str">
        <f>VLOOKUP($B39,'(作業用)情報入力シート（このシートは印刷しない）'!$B:$S,16,FALSE)</f>
        <v/>
      </c>
      <c r="H39" s="73" t="str">
        <f>VLOOKUP($B39,'(作業用)情報入力シート（このシートは印刷しない）'!$B:$S,17,FALSE)</f>
        <v/>
      </c>
      <c r="I39" s="73" t="str">
        <f>VLOOKUP($B39,'(作業用)情報入力シート（このシートは印刷しない）'!$B:$S,18,FALSE)</f>
        <v/>
      </c>
      <c r="J39" s="76"/>
      <c r="K39" s="77"/>
      <c r="L39" s="83">
        <v>43</v>
      </c>
      <c r="M39" s="73" t="str">
        <f>IF(VLOOKUP($L39,'(作業用)情報入力シート（このシートは印刷しない）'!$B:$S,2,FALSE)="","",IF(VLOOKUP($L39,'(作業用)情報入力シート（このシートは印刷しない）'!$B:$S,12,FALSE)="",0,VLOOKUP($L39,'(作業用)情報入力シート（このシートは印刷しない）'!$B:$S,12,FALSE)))</f>
        <v/>
      </c>
      <c r="N39" s="73" t="str">
        <f>VLOOKUP($L39,'(作業用)情報入力シート（このシートは印刷しない）'!$B:$S,13,FALSE)</f>
        <v/>
      </c>
      <c r="O39" s="73" t="str">
        <f>VLOOKUP($L39,'(作業用)情報入力シート（このシートは印刷しない）'!$B:$S,14,FALSE)</f>
        <v/>
      </c>
      <c r="P39" s="73" t="str">
        <f>VLOOKUP($L39,'(作業用)情報入力シート（このシートは印刷しない）'!$B:$S,15,FALSE)</f>
        <v/>
      </c>
      <c r="Q39" s="73" t="str">
        <f>VLOOKUP($L39,'(作業用)情報入力シート（このシートは印刷しない）'!$B:$S,16,FALSE)</f>
        <v/>
      </c>
      <c r="R39" s="73" t="str">
        <f>VLOOKUP($L39,'(作業用)情報入力シート（このシートは印刷しない）'!$B:$S,17,FALSE)</f>
        <v/>
      </c>
      <c r="S39" s="73" t="str">
        <f>VLOOKUP($L39,'(作業用)情報入力シート（このシートは印刷しない）'!$B:$S,18,FALSE)</f>
        <v/>
      </c>
      <c r="T39" s="76"/>
    </row>
    <row r="40" spans="2:25" ht="45" customHeight="1" x14ac:dyDescent="0.55000000000000004">
      <c r="B40" s="71">
        <v>19</v>
      </c>
      <c r="C40" s="73" t="str">
        <f>IF(VLOOKUP($B40,'(作業用)情報入力シート（このシートは印刷しない）'!$B:$S,2,FALSE)="","",IF(VLOOKUP($B40,'(作業用)情報入力シート（このシートは印刷しない）'!$B:$S,12,FALSE)="",0,VLOOKUP($B40,'(作業用)情報入力シート（このシートは印刷しない）'!$B:$S,12,FALSE)))</f>
        <v/>
      </c>
      <c r="D40" s="73" t="str">
        <f>VLOOKUP($B40,'(作業用)情報入力シート（このシートは印刷しない）'!$B:$S,13,FALSE)</f>
        <v/>
      </c>
      <c r="E40" s="73" t="str">
        <f>VLOOKUP($B40,'(作業用)情報入力シート（このシートは印刷しない）'!$B:$S,14,FALSE)</f>
        <v/>
      </c>
      <c r="F40" s="73" t="str">
        <f>VLOOKUP($B40,'(作業用)情報入力シート（このシートは印刷しない）'!$B:$S,15,FALSE)</f>
        <v/>
      </c>
      <c r="G40" s="73" t="str">
        <f>VLOOKUP($B40,'(作業用)情報入力シート（このシートは印刷しない）'!$B:$S,16,FALSE)</f>
        <v/>
      </c>
      <c r="H40" s="73" t="str">
        <f>VLOOKUP($B40,'(作業用)情報入力シート（このシートは印刷しない）'!$B:$S,17,FALSE)</f>
        <v/>
      </c>
      <c r="I40" s="73" t="str">
        <f>VLOOKUP($B40,'(作業用)情報入力シート（このシートは印刷しない）'!$B:$S,18,FALSE)</f>
        <v/>
      </c>
      <c r="J40" s="76"/>
      <c r="K40" s="77"/>
      <c r="L40" s="82">
        <v>44</v>
      </c>
      <c r="M40" s="73" t="str">
        <f>IF(VLOOKUP($L40,'(作業用)情報入力シート（このシートは印刷しない）'!$B:$S,2,FALSE)="","",IF(VLOOKUP($L40,'(作業用)情報入力シート（このシートは印刷しない）'!$B:$S,12,FALSE)="",0,VLOOKUP($L40,'(作業用)情報入力シート（このシートは印刷しない）'!$B:$S,12,FALSE)))</f>
        <v/>
      </c>
      <c r="N40" s="73" t="str">
        <f>VLOOKUP($L40,'(作業用)情報入力シート（このシートは印刷しない）'!$B:$S,13,FALSE)</f>
        <v/>
      </c>
      <c r="O40" s="73" t="str">
        <f>VLOOKUP($L40,'(作業用)情報入力シート（このシートは印刷しない）'!$B:$S,14,FALSE)</f>
        <v/>
      </c>
      <c r="P40" s="73" t="str">
        <f>VLOOKUP($L40,'(作業用)情報入力シート（このシートは印刷しない）'!$B:$S,15,FALSE)</f>
        <v/>
      </c>
      <c r="Q40" s="73" t="str">
        <f>VLOOKUP($L40,'(作業用)情報入力シート（このシートは印刷しない）'!$B:$S,16,FALSE)</f>
        <v/>
      </c>
      <c r="R40" s="73" t="str">
        <f>VLOOKUP($L40,'(作業用)情報入力シート（このシートは印刷しない）'!$B:$S,17,FALSE)</f>
        <v/>
      </c>
      <c r="S40" s="73" t="str">
        <f>VLOOKUP($L40,'(作業用)情報入力シート（このシートは印刷しない）'!$B:$S,18,FALSE)</f>
        <v/>
      </c>
      <c r="T40" s="76"/>
    </row>
    <row r="41" spans="2:25" ht="45" customHeight="1" x14ac:dyDescent="0.55000000000000004">
      <c r="B41" s="71">
        <v>20</v>
      </c>
      <c r="C41" s="73" t="str">
        <f>IF(VLOOKUP($B41,'(作業用)情報入力シート（このシートは印刷しない）'!$B:$S,2,FALSE)="","",IF(VLOOKUP($B41,'(作業用)情報入力シート（このシートは印刷しない）'!$B:$S,12,FALSE)="",0,VLOOKUP($B41,'(作業用)情報入力シート（このシートは印刷しない）'!$B:$S,12,FALSE)))</f>
        <v/>
      </c>
      <c r="D41" s="73" t="str">
        <f>VLOOKUP($B41,'(作業用)情報入力シート（このシートは印刷しない）'!$B:$S,13,FALSE)</f>
        <v/>
      </c>
      <c r="E41" s="73" t="str">
        <f>VLOOKUP($B41,'(作業用)情報入力シート（このシートは印刷しない）'!$B:$S,14,FALSE)</f>
        <v/>
      </c>
      <c r="F41" s="73" t="str">
        <f>VLOOKUP($B41,'(作業用)情報入力シート（このシートは印刷しない）'!$B:$S,15,FALSE)</f>
        <v/>
      </c>
      <c r="G41" s="73" t="str">
        <f>VLOOKUP($B41,'(作業用)情報入力シート（このシートは印刷しない）'!$B:$S,16,FALSE)</f>
        <v/>
      </c>
      <c r="H41" s="73" t="str">
        <f>VLOOKUP($B41,'(作業用)情報入力シート（このシートは印刷しない）'!$B:$S,17,FALSE)</f>
        <v/>
      </c>
      <c r="I41" s="73" t="str">
        <f>VLOOKUP($B41,'(作業用)情報入力シート（このシートは印刷しない）'!$B:$S,18,FALSE)</f>
        <v/>
      </c>
      <c r="J41" s="76"/>
      <c r="K41" s="77"/>
      <c r="L41" s="83">
        <v>45</v>
      </c>
      <c r="M41" s="73" t="str">
        <f>IF(VLOOKUP($L41,'(作業用)情報入力シート（このシートは印刷しない）'!$B:$S,2,FALSE)="","",IF(VLOOKUP($L41,'(作業用)情報入力シート（このシートは印刷しない）'!$B:$S,12,FALSE)="",0,VLOOKUP($L41,'(作業用)情報入力シート（このシートは印刷しない）'!$B:$S,12,FALSE)))</f>
        <v/>
      </c>
      <c r="N41" s="73" t="str">
        <f>VLOOKUP($L41,'(作業用)情報入力シート（このシートは印刷しない）'!$B:$S,13,FALSE)</f>
        <v/>
      </c>
      <c r="O41" s="73" t="str">
        <f>VLOOKUP($L41,'(作業用)情報入力シート（このシートは印刷しない）'!$B:$S,14,FALSE)</f>
        <v/>
      </c>
      <c r="P41" s="73" t="str">
        <f>VLOOKUP($L41,'(作業用)情報入力シート（このシートは印刷しない）'!$B:$S,15,FALSE)</f>
        <v/>
      </c>
      <c r="Q41" s="73" t="str">
        <f>VLOOKUP($L41,'(作業用)情報入力シート（このシートは印刷しない）'!$B:$S,16,FALSE)</f>
        <v/>
      </c>
      <c r="R41" s="73" t="str">
        <f>VLOOKUP($L41,'(作業用)情報入力シート（このシートは印刷しない）'!$B:$S,17,FALSE)</f>
        <v/>
      </c>
      <c r="S41" s="73" t="str">
        <f>VLOOKUP($L41,'(作業用)情報入力シート（このシートは印刷しない）'!$B:$S,18,FALSE)</f>
        <v/>
      </c>
      <c r="T41" s="76"/>
    </row>
    <row r="42" spans="2:25" ht="45" customHeight="1" x14ac:dyDescent="0.55000000000000004">
      <c r="B42" s="71">
        <v>21</v>
      </c>
      <c r="C42" s="73" t="str">
        <f>IF(VLOOKUP($B42,'(作業用)情報入力シート（このシートは印刷しない）'!$B:$S,2,FALSE)="","",IF(VLOOKUP($B42,'(作業用)情報入力シート（このシートは印刷しない）'!$B:$S,12,FALSE)="",0,VLOOKUP($B42,'(作業用)情報入力シート（このシートは印刷しない）'!$B:$S,12,FALSE)))</f>
        <v/>
      </c>
      <c r="D42" s="73" t="str">
        <f>VLOOKUP($B42,'(作業用)情報入力シート（このシートは印刷しない）'!$B:$S,13,FALSE)</f>
        <v/>
      </c>
      <c r="E42" s="73" t="str">
        <f>VLOOKUP($B42,'(作業用)情報入力シート（このシートは印刷しない）'!$B:$S,14,FALSE)</f>
        <v/>
      </c>
      <c r="F42" s="73" t="str">
        <f>VLOOKUP($B42,'(作業用)情報入力シート（このシートは印刷しない）'!$B:$S,15,FALSE)</f>
        <v/>
      </c>
      <c r="G42" s="73" t="str">
        <f>VLOOKUP($B42,'(作業用)情報入力シート（このシートは印刷しない）'!$B:$S,16,FALSE)</f>
        <v/>
      </c>
      <c r="H42" s="73" t="str">
        <f>VLOOKUP($B42,'(作業用)情報入力シート（このシートは印刷しない）'!$B:$S,17,FALSE)</f>
        <v/>
      </c>
      <c r="I42" s="73" t="str">
        <f>VLOOKUP($B42,'(作業用)情報入力シート（このシートは印刷しない）'!$B:$S,18,FALSE)</f>
        <v/>
      </c>
      <c r="J42" s="76"/>
      <c r="K42" s="77"/>
      <c r="L42" s="83">
        <v>46</v>
      </c>
      <c r="M42" s="73" t="str">
        <f>IF(VLOOKUP($L42,'(作業用)情報入力シート（このシートは印刷しない）'!$B:$S,2,FALSE)="","",IF(VLOOKUP($L42,'(作業用)情報入力シート（このシートは印刷しない）'!$B:$S,12,FALSE)="",0,VLOOKUP($L42,'(作業用)情報入力シート（このシートは印刷しない）'!$B:$S,12,FALSE)))</f>
        <v/>
      </c>
      <c r="N42" s="73" t="str">
        <f>VLOOKUP($L42,'(作業用)情報入力シート（このシートは印刷しない）'!$B:$S,13,FALSE)</f>
        <v/>
      </c>
      <c r="O42" s="73" t="str">
        <f>VLOOKUP($L42,'(作業用)情報入力シート（このシートは印刷しない）'!$B:$S,14,FALSE)</f>
        <v/>
      </c>
      <c r="P42" s="73" t="str">
        <f>VLOOKUP($L42,'(作業用)情報入力シート（このシートは印刷しない）'!$B:$S,15,FALSE)</f>
        <v/>
      </c>
      <c r="Q42" s="73" t="str">
        <f>VLOOKUP($L42,'(作業用)情報入力シート（このシートは印刷しない）'!$B:$S,16,FALSE)</f>
        <v/>
      </c>
      <c r="R42" s="73" t="str">
        <f>VLOOKUP($L42,'(作業用)情報入力シート（このシートは印刷しない）'!$B:$S,17,FALSE)</f>
        <v/>
      </c>
      <c r="S42" s="73" t="str">
        <f>VLOOKUP($L42,'(作業用)情報入力シート（このシートは印刷しない）'!$B:$S,18,FALSE)</f>
        <v/>
      </c>
      <c r="T42" s="76"/>
    </row>
    <row r="43" spans="2:25" ht="45" customHeight="1" x14ac:dyDescent="0.55000000000000004">
      <c r="B43" s="71">
        <v>22</v>
      </c>
      <c r="C43" s="73" t="str">
        <f>IF(VLOOKUP($B43,'(作業用)情報入力シート（このシートは印刷しない）'!$B:$S,2,FALSE)="","",IF(VLOOKUP($B43,'(作業用)情報入力シート（このシートは印刷しない）'!$B:$S,12,FALSE)="",0,VLOOKUP($B43,'(作業用)情報入力シート（このシートは印刷しない）'!$B:$S,12,FALSE)))</f>
        <v/>
      </c>
      <c r="D43" s="73" t="str">
        <f>VLOOKUP($B43,'(作業用)情報入力シート（このシートは印刷しない）'!$B:$S,13,FALSE)</f>
        <v/>
      </c>
      <c r="E43" s="73" t="str">
        <f>VLOOKUP($B43,'(作業用)情報入力シート（このシートは印刷しない）'!$B:$S,14,FALSE)</f>
        <v/>
      </c>
      <c r="F43" s="73" t="str">
        <f>VLOOKUP($B43,'(作業用)情報入力シート（このシートは印刷しない）'!$B:$S,15,FALSE)</f>
        <v/>
      </c>
      <c r="G43" s="73" t="str">
        <f>VLOOKUP($B43,'(作業用)情報入力シート（このシートは印刷しない）'!$B:$S,16,FALSE)</f>
        <v/>
      </c>
      <c r="H43" s="73" t="str">
        <f>VLOOKUP($B43,'(作業用)情報入力シート（このシートは印刷しない）'!$B:$S,17,FALSE)</f>
        <v/>
      </c>
      <c r="I43" s="73" t="str">
        <f>VLOOKUP($B43,'(作業用)情報入力シート（このシートは印刷しない）'!$B:$S,18,FALSE)</f>
        <v/>
      </c>
      <c r="J43" s="76"/>
      <c r="K43" s="77"/>
      <c r="L43" s="83">
        <v>47</v>
      </c>
      <c r="M43" s="73" t="str">
        <f>IF(VLOOKUP($L43,'(作業用)情報入力シート（このシートは印刷しない）'!$B:$S,2,FALSE)="","",IF(VLOOKUP($L43,'(作業用)情報入力シート（このシートは印刷しない）'!$B:$S,12,FALSE)="",0,VLOOKUP($L43,'(作業用)情報入力シート（このシートは印刷しない）'!$B:$S,12,FALSE)))</f>
        <v/>
      </c>
      <c r="N43" s="73" t="str">
        <f>VLOOKUP($L43,'(作業用)情報入力シート（このシートは印刷しない）'!$B:$S,13,FALSE)</f>
        <v/>
      </c>
      <c r="O43" s="73" t="str">
        <f>VLOOKUP($L43,'(作業用)情報入力シート（このシートは印刷しない）'!$B:$S,14,FALSE)</f>
        <v/>
      </c>
      <c r="P43" s="73" t="str">
        <f>VLOOKUP($L43,'(作業用)情報入力シート（このシートは印刷しない）'!$B:$S,15,FALSE)</f>
        <v/>
      </c>
      <c r="Q43" s="73" t="str">
        <f>VLOOKUP($L43,'(作業用)情報入力シート（このシートは印刷しない）'!$B:$S,16,FALSE)</f>
        <v/>
      </c>
      <c r="R43" s="73" t="str">
        <f>VLOOKUP($L43,'(作業用)情報入力シート（このシートは印刷しない）'!$B:$S,17,FALSE)</f>
        <v/>
      </c>
      <c r="S43" s="73" t="str">
        <f>VLOOKUP($L43,'(作業用)情報入力シート（このシートは印刷しない）'!$B:$S,18,FALSE)</f>
        <v/>
      </c>
      <c r="T43" s="76"/>
    </row>
    <row r="44" spans="2:25" ht="45" customHeight="1" x14ac:dyDescent="0.55000000000000004">
      <c r="B44" s="71">
        <v>23</v>
      </c>
      <c r="C44" s="73" t="str">
        <f>IF(VLOOKUP($B44,'(作業用)情報入力シート（このシートは印刷しない）'!$B:$S,2,FALSE)="","",IF(VLOOKUP($B44,'(作業用)情報入力シート（このシートは印刷しない）'!$B:$S,12,FALSE)="",0,VLOOKUP($B44,'(作業用)情報入力シート（このシートは印刷しない）'!$B:$S,12,FALSE)))</f>
        <v/>
      </c>
      <c r="D44" s="73" t="str">
        <f>VLOOKUP($B44,'(作業用)情報入力シート（このシートは印刷しない）'!$B:$S,13,FALSE)</f>
        <v/>
      </c>
      <c r="E44" s="73" t="str">
        <f>VLOOKUP($B44,'(作業用)情報入力シート（このシートは印刷しない）'!$B:$S,14,FALSE)</f>
        <v/>
      </c>
      <c r="F44" s="73" t="str">
        <f>VLOOKUP($B44,'(作業用)情報入力シート（このシートは印刷しない）'!$B:$S,15,FALSE)</f>
        <v/>
      </c>
      <c r="G44" s="73" t="str">
        <f>VLOOKUP($B44,'(作業用)情報入力シート（このシートは印刷しない）'!$B:$S,16,FALSE)</f>
        <v/>
      </c>
      <c r="H44" s="73" t="str">
        <f>VLOOKUP($B44,'(作業用)情報入力シート（このシートは印刷しない）'!$B:$S,17,FALSE)</f>
        <v/>
      </c>
      <c r="I44" s="73" t="str">
        <f>VLOOKUP($B44,'(作業用)情報入力シート（このシートは印刷しない）'!$B:$S,18,FALSE)</f>
        <v/>
      </c>
      <c r="J44" s="76"/>
      <c r="K44" s="77"/>
      <c r="L44" s="83">
        <v>48</v>
      </c>
      <c r="M44" s="73" t="str">
        <f>IF(VLOOKUP($L44,'(作業用)情報入力シート（このシートは印刷しない）'!$B:$S,2,FALSE)="","",IF(VLOOKUP($L44,'(作業用)情報入力シート（このシートは印刷しない）'!$B:$S,12,FALSE)="",0,VLOOKUP($L44,'(作業用)情報入力シート（このシートは印刷しない）'!$B:$S,12,FALSE)))</f>
        <v/>
      </c>
      <c r="N44" s="73" t="str">
        <f>VLOOKUP($L44,'(作業用)情報入力シート（このシートは印刷しない）'!$B:$S,13,FALSE)</f>
        <v/>
      </c>
      <c r="O44" s="73" t="str">
        <f>VLOOKUP($L44,'(作業用)情報入力シート（このシートは印刷しない）'!$B:$S,14,FALSE)</f>
        <v/>
      </c>
      <c r="P44" s="73" t="str">
        <f>VLOOKUP($L44,'(作業用)情報入力シート（このシートは印刷しない）'!$B:$S,15,FALSE)</f>
        <v/>
      </c>
      <c r="Q44" s="73" t="str">
        <f>VLOOKUP($L44,'(作業用)情報入力シート（このシートは印刷しない）'!$B:$S,16,FALSE)</f>
        <v/>
      </c>
      <c r="R44" s="73" t="str">
        <f>VLOOKUP($L44,'(作業用)情報入力シート（このシートは印刷しない）'!$B:$S,17,FALSE)</f>
        <v/>
      </c>
      <c r="S44" s="73" t="str">
        <f>VLOOKUP($L44,'(作業用)情報入力シート（このシートは印刷しない）'!$B:$S,18,FALSE)</f>
        <v/>
      </c>
      <c r="T44" s="76"/>
    </row>
    <row r="45" spans="2:25" ht="45" customHeight="1" x14ac:dyDescent="0.55000000000000004">
      <c r="B45" s="71">
        <v>24</v>
      </c>
      <c r="C45" s="73" t="str">
        <f>IF(VLOOKUP($B45,'(作業用)情報入力シート（このシートは印刷しない）'!$B:$S,2,FALSE)="","",IF(VLOOKUP($B45,'(作業用)情報入力シート（このシートは印刷しない）'!$B:$S,12,FALSE)="",0,VLOOKUP($B45,'(作業用)情報入力シート（このシートは印刷しない）'!$B:$S,12,FALSE)))</f>
        <v/>
      </c>
      <c r="D45" s="73" t="str">
        <f>VLOOKUP($B45,'(作業用)情報入力シート（このシートは印刷しない）'!$B:$S,13,FALSE)</f>
        <v/>
      </c>
      <c r="E45" s="73" t="str">
        <f>VLOOKUP($B45,'(作業用)情報入力シート（このシートは印刷しない）'!$B:$S,14,FALSE)</f>
        <v/>
      </c>
      <c r="F45" s="73" t="str">
        <f>VLOOKUP($B45,'(作業用)情報入力シート（このシートは印刷しない）'!$B:$S,15,FALSE)</f>
        <v/>
      </c>
      <c r="G45" s="73" t="str">
        <f>VLOOKUP($B45,'(作業用)情報入力シート（このシートは印刷しない）'!$B:$S,16,FALSE)</f>
        <v/>
      </c>
      <c r="H45" s="73" t="str">
        <f>VLOOKUP($B45,'(作業用)情報入力シート（このシートは印刷しない）'!$B:$S,17,FALSE)</f>
        <v/>
      </c>
      <c r="I45" s="73" t="str">
        <f>VLOOKUP($B45,'(作業用)情報入力シート（このシートは印刷しない）'!$B:$S,18,FALSE)</f>
        <v/>
      </c>
      <c r="J45" s="76"/>
      <c r="K45" s="77"/>
      <c r="L45" s="83">
        <v>49</v>
      </c>
      <c r="M45" s="73" t="str">
        <f>IF(VLOOKUP($L45,'(作業用)情報入力シート（このシートは印刷しない）'!$B:$S,2,FALSE)="","",IF(VLOOKUP($L45,'(作業用)情報入力シート（このシートは印刷しない）'!$B:$S,12,FALSE)="",0,VLOOKUP($L45,'(作業用)情報入力シート（このシートは印刷しない）'!$B:$S,12,FALSE)))</f>
        <v/>
      </c>
      <c r="N45" s="73" t="str">
        <f>VLOOKUP($L45,'(作業用)情報入力シート（このシートは印刷しない）'!$B:$S,13,FALSE)</f>
        <v/>
      </c>
      <c r="O45" s="73" t="str">
        <f>VLOOKUP($L45,'(作業用)情報入力シート（このシートは印刷しない）'!$B:$S,14,FALSE)</f>
        <v/>
      </c>
      <c r="P45" s="73" t="str">
        <f>VLOOKUP($L45,'(作業用)情報入力シート（このシートは印刷しない）'!$B:$S,15,FALSE)</f>
        <v/>
      </c>
      <c r="Q45" s="73" t="str">
        <f>VLOOKUP($L45,'(作業用)情報入力シート（このシートは印刷しない）'!$B:$S,16,FALSE)</f>
        <v/>
      </c>
      <c r="R45" s="73" t="str">
        <f>VLOOKUP($L45,'(作業用)情報入力シート（このシートは印刷しない）'!$B:$S,17,FALSE)</f>
        <v/>
      </c>
      <c r="S45" s="73" t="str">
        <f>VLOOKUP($L45,'(作業用)情報入力シート（このシートは印刷しない）'!$B:$S,18,FALSE)</f>
        <v/>
      </c>
      <c r="T45" s="76"/>
    </row>
    <row r="46" spans="2:25" ht="45" customHeight="1" x14ac:dyDescent="0.55000000000000004">
      <c r="B46" s="71">
        <v>25</v>
      </c>
      <c r="C46" s="73" t="str">
        <f>IF(VLOOKUP($B46,'(作業用)情報入力シート（このシートは印刷しない）'!$B:$S,2,FALSE)="","",IF(VLOOKUP($B46,'(作業用)情報入力シート（このシートは印刷しない）'!$B:$S,12,FALSE)="",0,VLOOKUP($B46,'(作業用)情報入力シート（このシートは印刷しない）'!$B:$S,12,FALSE)))</f>
        <v/>
      </c>
      <c r="D46" s="73" t="str">
        <f>VLOOKUP($B46,'(作業用)情報入力シート（このシートは印刷しない）'!$B:$S,13,FALSE)</f>
        <v/>
      </c>
      <c r="E46" s="73" t="str">
        <f>VLOOKUP($B46,'(作業用)情報入力シート（このシートは印刷しない）'!$B:$S,14,FALSE)</f>
        <v/>
      </c>
      <c r="F46" s="73" t="str">
        <f>VLOOKUP($B46,'(作業用)情報入力シート（このシートは印刷しない）'!$B:$S,15,FALSE)</f>
        <v/>
      </c>
      <c r="G46" s="73" t="str">
        <f>VLOOKUP($B46,'(作業用)情報入力シート（このシートは印刷しない）'!$B:$S,16,FALSE)</f>
        <v/>
      </c>
      <c r="H46" s="73" t="str">
        <f>VLOOKUP($B46,'(作業用)情報入力シート（このシートは印刷しない）'!$B:$S,17,FALSE)</f>
        <v/>
      </c>
      <c r="I46" s="73" t="str">
        <f>VLOOKUP($B46,'(作業用)情報入力シート（このシートは印刷しない）'!$B:$S,18,FALSE)</f>
        <v/>
      </c>
      <c r="J46" s="76"/>
      <c r="K46" s="77"/>
      <c r="L46" s="83">
        <v>50</v>
      </c>
      <c r="M46" s="73" t="str">
        <f>IF(VLOOKUP($L46,'(作業用)情報入力シート（このシートは印刷しない）'!$B:$S,2,FALSE)="","",IF(VLOOKUP($L46,'(作業用)情報入力シート（このシートは印刷しない）'!$B:$S,12,FALSE)="",0,VLOOKUP($L46,'(作業用)情報入力シート（このシートは印刷しない）'!$B:$S,12,FALSE)))</f>
        <v/>
      </c>
      <c r="N46" s="73" t="str">
        <f>VLOOKUP($L46,'(作業用)情報入力シート（このシートは印刷しない）'!$B:$S,13,FALSE)</f>
        <v/>
      </c>
      <c r="O46" s="73" t="str">
        <f>VLOOKUP($L46,'(作業用)情報入力シート（このシートは印刷しない）'!$B:$S,14,FALSE)</f>
        <v/>
      </c>
      <c r="P46" s="73" t="str">
        <f>VLOOKUP($L46,'(作業用)情報入力シート（このシートは印刷しない）'!$B:$S,15,FALSE)</f>
        <v/>
      </c>
      <c r="Q46" s="73" t="str">
        <f>VLOOKUP($L46,'(作業用)情報入力シート（このシートは印刷しない）'!$B:$S,16,FALSE)</f>
        <v/>
      </c>
      <c r="R46" s="73" t="str">
        <f>VLOOKUP($L46,'(作業用)情報入力シート（このシートは印刷しない）'!$B:$S,17,FALSE)</f>
        <v/>
      </c>
      <c r="S46" s="73" t="str">
        <f>VLOOKUP($L46,'(作業用)情報入力シート（このシートは印刷しない）'!$B:$S,18,FALSE)</f>
        <v/>
      </c>
      <c r="T46" s="76"/>
    </row>
    <row r="47" spans="2:25" ht="85.5" customHeight="1" x14ac:dyDescent="0.55000000000000004">
      <c r="U47" s="89" t="s">
        <v>324</v>
      </c>
      <c r="V47" s="89"/>
      <c r="W47" s="89"/>
      <c r="X47" s="89"/>
      <c r="Y47" s="95"/>
    </row>
    <row r="48" spans="2:25" s="67" customFormat="1" ht="85.5" customHeight="1" x14ac:dyDescent="0.55000000000000004">
      <c r="B48" s="66"/>
      <c r="C48" s="66"/>
      <c r="D48" s="66"/>
      <c r="E48" s="66"/>
      <c r="F48" s="66"/>
      <c r="G48" s="66"/>
      <c r="H48" s="66"/>
      <c r="I48" s="66"/>
      <c r="U48" s="90" t="s">
        <v>41</v>
      </c>
      <c r="V48" s="90" t="s">
        <v>286</v>
      </c>
      <c r="W48" s="90" t="s">
        <v>33</v>
      </c>
      <c r="X48" s="90" t="s">
        <v>287</v>
      </c>
      <c r="Y48" s="96" t="s">
        <v>260</v>
      </c>
    </row>
    <row r="49" spans="2:25" s="67" customFormat="1" ht="85.5" customHeight="1" x14ac:dyDescent="0.55000000000000004">
      <c r="B49" s="66"/>
      <c r="C49" s="66"/>
      <c r="D49" s="66"/>
      <c r="E49" s="66"/>
      <c r="F49" s="66"/>
      <c r="G49" s="66"/>
      <c r="H49" s="66"/>
      <c r="I49" s="66"/>
      <c r="U49" s="90">
        <v>1</v>
      </c>
      <c r="V49" s="90" t="s">
        <v>284</v>
      </c>
      <c r="W49" s="90" t="s">
        <v>123</v>
      </c>
      <c r="X49" s="93" t="s">
        <v>318</v>
      </c>
      <c r="Y49" s="97" t="s">
        <v>19</v>
      </c>
    </row>
    <row r="50" spans="2:25" s="67" customFormat="1" ht="85.5" customHeight="1" x14ac:dyDescent="0.55000000000000004">
      <c r="B50" s="66"/>
      <c r="C50" s="66"/>
      <c r="D50" s="66"/>
      <c r="E50" s="66"/>
      <c r="F50" s="66"/>
      <c r="G50" s="66"/>
      <c r="H50" s="66"/>
      <c r="I50" s="66"/>
      <c r="U50" s="90">
        <v>2</v>
      </c>
      <c r="V50" s="90" t="s">
        <v>250</v>
      </c>
      <c r="W50" s="90" t="s">
        <v>123</v>
      </c>
      <c r="X50" s="93" t="s">
        <v>321</v>
      </c>
      <c r="Y50" s="97" t="s">
        <v>19</v>
      </c>
    </row>
    <row r="51" spans="2:25" s="67" customFormat="1" ht="85.5" customHeight="1" x14ac:dyDescent="0.55000000000000004">
      <c r="B51" s="66"/>
      <c r="C51" s="66"/>
      <c r="D51" s="66"/>
      <c r="E51" s="66"/>
      <c r="F51" s="66"/>
      <c r="G51" s="66"/>
      <c r="H51" s="66"/>
      <c r="I51" s="66"/>
      <c r="U51" s="91">
        <v>3</v>
      </c>
      <c r="V51" s="92" t="s">
        <v>119</v>
      </c>
      <c r="W51" s="91" t="s">
        <v>123</v>
      </c>
      <c r="X51" s="92" t="s">
        <v>330</v>
      </c>
      <c r="Y51" s="98" t="s">
        <v>19</v>
      </c>
    </row>
    <row r="52" spans="2:25" s="67" customFormat="1" ht="85.5" customHeight="1" x14ac:dyDescent="0.55000000000000004">
      <c r="B52" s="66"/>
      <c r="C52" s="66"/>
      <c r="D52" s="66"/>
      <c r="E52" s="66"/>
      <c r="F52" s="66"/>
      <c r="G52" s="66"/>
      <c r="H52" s="66"/>
      <c r="I52" s="66"/>
      <c r="U52" s="90">
        <v>4</v>
      </c>
      <c r="V52" s="90" t="s">
        <v>149</v>
      </c>
      <c r="W52" s="94" t="s">
        <v>80</v>
      </c>
      <c r="X52" s="93" t="s">
        <v>322</v>
      </c>
      <c r="Y52" s="97" t="s">
        <v>19</v>
      </c>
    </row>
    <row r="53" spans="2:25" s="67" customFormat="1" ht="97.5" customHeight="1" x14ac:dyDescent="0.55000000000000004">
      <c r="B53" s="66"/>
      <c r="C53" s="66"/>
      <c r="D53" s="66"/>
      <c r="E53" s="66"/>
      <c r="F53" s="66"/>
      <c r="G53" s="66"/>
      <c r="H53" s="66"/>
      <c r="I53" s="66"/>
      <c r="U53" s="90">
        <v>5</v>
      </c>
      <c r="V53" s="93" t="s">
        <v>2</v>
      </c>
      <c r="W53" s="94" t="s">
        <v>80</v>
      </c>
      <c r="X53" s="93" t="s">
        <v>323</v>
      </c>
      <c r="Y53" s="97" t="s">
        <v>19</v>
      </c>
    </row>
    <row r="54" spans="2:25" ht="85.5" customHeight="1" x14ac:dyDescent="0.55000000000000004">
      <c r="U54" s="90">
        <v>6</v>
      </c>
      <c r="V54" s="93" t="s">
        <v>307</v>
      </c>
      <c r="W54" s="94" t="s">
        <v>80</v>
      </c>
      <c r="X54" s="93" t="s">
        <v>46</v>
      </c>
      <c r="Y54" s="97" t="s">
        <v>19</v>
      </c>
    </row>
  </sheetData>
  <mergeCells count="47">
    <mergeCell ref="Q15:Q16"/>
    <mergeCell ref="R15:R16"/>
    <mergeCell ref="S15:S16"/>
    <mergeCell ref="T15:T16"/>
    <mergeCell ref="L15:L16"/>
    <mergeCell ref="M15:M16"/>
    <mergeCell ref="N15:N16"/>
    <mergeCell ref="O15:O16"/>
    <mergeCell ref="P15:P16"/>
    <mergeCell ref="B19:F19"/>
    <mergeCell ref="S2:T3"/>
    <mergeCell ref="B5:C6"/>
    <mergeCell ref="D5:G6"/>
    <mergeCell ref="H5:I6"/>
    <mergeCell ref="O5:O6"/>
    <mergeCell ref="P5:P6"/>
    <mergeCell ref="Q5:Q6"/>
    <mergeCell ref="R5:R6"/>
    <mergeCell ref="S5:S6"/>
    <mergeCell ref="T5:T6"/>
    <mergeCell ref="B7:C8"/>
    <mergeCell ref="D7:I8"/>
    <mergeCell ref="B9:C10"/>
    <mergeCell ref="D9:I10"/>
    <mergeCell ref="L13:T14"/>
    <mergeCell ref="B15:C15"/>
    <mergeCell ref="D15:I15"/>
    <mergeCell ref="B16:C16"/>
    <mergeCell ref="D16:I16"/>
    <mergeCell ref="B17:C17"/>
    <mergeCell ref="D17:I17"/>
    <mergeCell ref="B12:C12"/>
    <mergeCell ref="D12:I12"/>
    <mergeCell ref="B13:C13"/>
    <mergeCell ref="D13:I13"/>
    <mergeCell ref="B14:C14"/>
    <mergeCell ref="D14:I14"/>
    <mergeCell ref="N9:T9"/>
    <mergeCell ref="B11:C11"/>
    <mergeCell ref="D11:I11"/>
    <mergeCell ref="P11:Q11"/>
    <mergeCell ref="R11:S11"/>
    <mergeCell ref="B1:F1"/>
    <mergeCell ref="B4:C4"/>
    <mergeCell ref="L4:M4"/>
    <mergeCell ref="L5:N5"/>
    <mergeCell ref="N8:T8"/>
  </mergeCells>
  <phoneticPr fontId="1"/>
  <pageMargins left="0.7" right="0.7" top="0.75" bottom="0.75" header="0.3" footer="0.3"/>
  <pageSetup paperSize="9" scale="41" orientation="landscape" r:id="rId1"/>
  <extLst>
    <ext xmlns:x14="http://schemas.microsoft.com/office/spreadsheetml/2009/9/main" uri="{78C0D931-6437-407d-A8EE-F0AAD7539E65}">
      <x14:conditionalFormattings>
        <x14:conditionalFormatting xmlns:xm="http://schemas.microsoft.com/office/excel/2006/main">
          <x14:cfRule type="expression" priority="1" id="{FDE065AA-4379-4CC0-AA89-4A076106C0A8}">
            <xm:f>'(作業用)情報入力シート（このシートは印刷しない）'!$C$25&gt;10</xm:f>
            <x14:dxf>
              <font>
                <color theme="0"/>
              </font>
              <fill>
                <patternFill patternType="none">
                  <bgColor auto="1"/>
                </patternFill>
              </fill>
              <border>
                <left/>
                <right/>
                <top/>
                <bottom/>
              </border>
            </x14:dxf>
          </x14:cfRule>
          <xm:sqref>A52:T1048574 Z52:XFD1048574 U55:Y1048574 U52:Y53 L1:T10 U1:W51 L12:T51 C2:C18 A1:B51 D2:D5 C20:F51 G7:G51 D7:F18 G1:G4 E2:F4 H1:K51 T11 R11 P11 X1:X10 Y1:XFD51 X12:X51 U54</xm:sqref>
        </x14:conditionalFormatting>
        <x14:conditionalFormatting xmlns:xm="http://schemas.microsoft.com/office/excel/2006/main">
          <x14:cfRule type="expression" priority="2" id="{283E2163-490D-402D-A42E-96C98D082ED8}">
            <xm:f>'(作業用)情報入力シート（このシートは印刷しない）'!$C$25&gt;10</xm:f>
            <x14:dxf>
              <font>
                <color theme="0"/>
              </font>
              <fill>
                <patternFill patternType="none">
                  <bgColor auto="1"/>
                </patternFill>
              </fill>
              <border>
                <left/>
                <right/>
                <top/>
                <bottom/>
              </border>
            </x14:dxf>
          </x14:cfRule>
          <xm:sqref>V54:Y54</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BF92E1"/>
  </sheetPr>
  <dimension ref="A1:AJ81"/>
  <sheetViews>
    <sheetView view="pageBreakPreview" zoomScale="40" zoomScaleSheetLayoutView="40" workbookViewId="0">
      <selection sqref="A1:XFD1048576"/>
    </sheetView>
  </sheetViews>
  <sheetFormatPr defaultColWidth="9" defaultRowHeight="13" x14ac:dyDescent="0.55000000000000004"/>
  <cols>
    <col min="1" max="1" width="9" style="65" customWidth="1"/>
    <col min="2" max="9" width="14.58203125" style="66" customWidth="1"/>
    <col min="10" max="20" width="14.58203125" style="65" customWidth="1"/>
    <col min="21" max="21" width="5.58203125" style="65" customWidth="1"/>
    <col min="22" max="22" width="11.58203125" style="65" customWidth="1"/>
    <col min="23" max="23" width="6" style="65" customWidth="1"/>
    <col min="24" max="25" width="60.58203125" style="65" customWidth="1"/>
    <col min="26" max="26" width="13.33203125" style="65" customWidth="1"/>
    <col min="27" max="27" width="10.5" style="65" customWidth="1"/>
    <col min="28" max="28" width="9" style="65" customWidth="1"/>
    <col min="29" max="30" width="60.58203125" style="65" customWidth="1"/>
    <col min="31" max="31" width="13.33203125" style="65" customWidth="1"/>
    <col min="32" max="32" width="7.33203125" style="65" customWidth="1"/>
    <col min="33" max="33" width="49.5" style="65" customWidth="1"/>
    <col min="34" max="34" width="27.75" style="65" customWidth="1"/>
    <col min="35" max="35" width="163.33203125" style="65" customWidth="1"/>
    <col min="36" max="36" width="14.25" style="65" customWidth="1"/>
    <col min="37" max="37" width="9" style="65" customWidth="1"/>
    <col min="38" max="16384" width="9" style="65"/>
  </cols>
  <sheetData>
    <row r="1" spans="1:32" ht="45" customHeight="1" x14ac:dyDescent="0.55000000000000004">
      <c r="A1" s="65" t="s">
        <v>3</v>
      </c>
      <c r="B1" s="165" t="s">
        <v>86</v>
      </c>
      <c r="C1" s="125"/>
      <c r="D1" s="125"/>
      <c r="E1" s="125"/>
      <c r="F1" s="125"/>
    </row>
    <row r="2" spans="1:32" x14ac:dyDescent="0.55000000000000004">
      <c r="H2" s="101"/>
      <c r="I2" s="101"/>
      <c r="L2" s="216"/>
      <c r="M2" s="216"/>
      <c r="N2" s="101"/>
      <c r="O2" s="101"/>
      <c r="P2" s="101"/>
      <c r="Q2" s="101"/>
      <c r="R2" s="101"/>
      <c r="S2" s="187" t="s">
        <v>217</v>
      </c>
      <c r="T2" s="218"/>
    </row>
    <row r="3" spans="1:32" x14ac:dyDescent="0.55000000000000004">
      <c r="L3" s="102"/>
      <c r="M3" s="102"/>
      <c r="N3" s="102"/>
      <c r="O3" s="102"/>
      <c r="P3" s="102"/>
      <c r="Q3" s="102"/>
      <c r="R3" s="102"/>
      <c r="S3" s="137"/>
      <c r="T3" s="139"/>
    </row>
    <row r="4" spans="1:32" ht="45" customHeight="1" x14ac:dyDescent="0.55000000000000004">
      <c r="B4" s="166" t="s">
        <v>18</v>
      </c>
      <c r="C4" s="167"/>
      <c r="L4" s="168" t="s">
        <v>98</v>
      </c>
      <c r="M4" s="168"/>
      <c r="N4" s="66"/>
      <c r="O4" s="66"/>
      <c r="P4" s="66"/>
      <c r="Q4" s="66"/>
      <c r="R4" s="66"/>
      <c r="S4" s="104">
        <v>0</v>
      </c>
      <c r="T4" s="47"/>
    </row>
    <row r="5" spans="1:32" ht="22.5" customHeight="1" x14ac:dyDescent="0.55000000000000004">
      <c r="B5" s="188" t="s">
        <v>160</v>
      </c>
      <c r="C5" s="190"/>
      <c r="D5" s="191" t="str">
        <f>"2026年"&amp;'(作業用)情報入力シート（このシートは印刷しない）'!C10&amp;"月"&amp;'(作業用)情報入力シート（このシートは印刷しない）'!C11&amp;"日"</f>
        <v>2026年月日</v>
      </c>
      <c r="E5" s="192"/>
      <c r="F5" s="192"/>
      <c r="G5" s="219"/>
      <c r="H5" s="188">
        <f>'(作業用)情報入力シート（このシートは印刷しない）'!C12</f>
        <v>0</v>
      </c>
      <c r="I5" s="190"/>
      <c r="L5" s="170" t="s">
        <v>293</v>
      </c>
      <c r="M5" s="171"/>
      <c r="N5" s="172"/>
      <c r="O5" s="198" t="s">
        <v>161</v>
      </c>
      <c r="P5" s="198" t="s">
        <v>162</v>
      </c>
      <c r="Q5" s="200" t="s">
        <v>164</v>
      </c>
      <c r="R5" s="201" t="s">
        <v>133</v>
      </c>
      <c r="S5" s="203" t="s">
        <v>166</v>
      </c>
      <c r="T5" s="204" t="s">
        <v>167</v>
      </c>
    </row>
    <row r="6" spans="1:32" ht="22.5" customHeight="1" x14ac:dyDescent="0.55000000000000004">
      <c r="B6" s="190"/>
      <c r="C6" s="190"/>
      <c r="D6" s="193"/>
      <c r="E6" s="194"/>
      <c r="F6" s="194"/>
      <c r="G6" s="220"/>
      <c r="H6" s="190"/>
      <c r="I6" s="190"/>
      <c r="L6" s="78" t="s">
        <v>170</v>
      </c>
      <c r="M6" s="78" t="s">
        <v>96</v>
      </c>
      <c r="N6" s="78" t="s">
        <v>99</v>
      </c>
      <c r="O6" s="199"/>
      <c r="P6" s="199"/>
      <c r="Q6" s="199"/>
      <c r="R6" s="202"/>
      <c r="S6" s="202"/>
      <c r="T6" s="205"/>
    </row>
    <row r="7" spans="1:32" ht="45" customHeight="1" x14ac:dyDescent="0.55000000000000004">
      <c r="B7" s="206" t="s">
        <v>161</v>
      </c>
      <c r="C7" s="207"/>
      <c r="D7" s="179">
        <f>'(作業用)情報入力シート（このシートは印刷しない）'!C13</f>
        <v>0</v>
      </c>
      <c r="E7" s="190"/>
      <c r="F7" s="190"/>
      <c r="G7" s="190"/>
      <c r="H7" s="190"/>
      <c r="I7" s="190"/>
      <c r="L7" s="79" t="str">
        <f>'(作業用)情報入力シート（このシートは印刷しない）'!D10</f>
        <v/>
      </c>
      <c r="M7" s="79" t="str">
        <f>'(作業用)情報入力シート（このシートは印刷しない）'!D11</f>
        <v/>
      </c>
      <c r="N7" s="79" t="str">
        <f>'(作業用)情報入力シート（このシートは印刷しない）'!D12</f>
        <v/>
      </c>
      <c r="O7" s="79" t="str">
        <f>'(作業用)情報入力シート（このシートは印刷しない）'!D13</f>
        <v/>
      </c>
      <c r="P7" s="79" t="str">
        <f>'(作業用)情報入力シート（このシートは印刷しない）'!D14</f>
        <v/>
      </c>
      <c r="Q7" s="79" t="str">
        <f>'(作業用)情報入力シート（このシートは印刷しない）'!D15</f>
        <v/>
      </c>
      <c r="R7" s="79" t="str">
        <f>'(作業用)情報入力シート（このシートは印刷しない）'!D16</f>
        <v/>
      </c>
      <c r="S7" s="79" t="str">
        <f>'(作業用)情報入力シート（このシートは印刷しない）'!D17</f>
        <v/>
      </c>
      <c r="T7" s="79" t="str">
        <f>'(作業用)情報入力シート（このシートは印刷しない）'!D18</f>
        <v/>
      </c>
    </row>
    <row r="8" spans="1:32" ht="45" customHeight="1" x14ac:dyDescent="0.55000000000000004">
      <c r="B8" s="208"/>
      <c r="C8" s="209"/>
      <c r="D8" s="190"/>
      <c r="E8" s="190"/>
      <c r="F8" s="190"/>
      <c r="G8" s="190"/>
      <c r="H8" s="190"/>
      <c r="I8" s="190"/>
      <c r="L8" s="80" t="s">
        <v>278</v>
      </c>
      <c r="M8" s="84" t="s">
        <v>171</v>
      </c>
      <c r="N8" s="173" t="s">
        <v>279</v>
      </c>
      <c r="O8" s="174"/>
      <c r="P8" s="174"/>
      <c r="Q8" s="174"/>
      <c r="R8" s="174"/>
      <c r="S8" s="174"/>
      <c r="T8" s="175"/>
    </row>
    <row r="9" spans="1:32" ht="45" customHeight="1" x14ac:dyDescent="0.55000000000000004">
      <c r="B9" s="188" t="s">
        <v>162</v>
      </c>
      <c r="C9" s="190"/>
      <c r="D9" s="179">
        <f>'(作業用)情報入力シート（このシートは印刷しない）'!C14</f>
        <v>0</v>
      </c>
      <c r="E9" s="190"/>
      <c r="F9" s="190"/>
      <c r="G9" s="190"/>
      <c r="H9" s="190"/>
      <c r="I9" s="190"/>
      <c r="L9" s="79" t="str">
        <f>'(作業用)情報入力シート（このシートは印刷しない）'!D19</f>
        <v/>
      </c>
      <c r="M9" s="79" t="str">
        <f>'(作業用)情報入力シート（このシートは印刷しない）'!D20</f>
        <v/>
      </c>
      <c r="N9" s="176" t="str">
        <f>'(作業用)情報入力シート（このシートは印刷しない）'!C21</f>
        <v>自由記述</v>
      </c>
      <c r="O9" s="176"/>
      <c r="P9" s="176"/>
      <c r="Q9" s="176"/>
      <c r="R9" s="176"/>
      <c r="S9" s="176"/>
      <c r="T9" s="176"/>
    </row>
    <row r="10" spans="1:32" ht="45" customHeight="1" x14ac:dyDescent="0.55000000000000004">
      <c r="B10" s="190"/>
      <c r="C10" s="190"/>
      <c r="D10" s="190"/>
      <c r="E10" s="190"/>
      <c r="F10" s="190"/>
      <c r="G10" s="190"/>
      <c r="H10" s="190"/>
      <c r="I10" s="190"/>
    </row>
    <row r="11" spans="1:32" ht="90" customHeight="1" x14ac:dyDescent="0.55000000000000004">
      <c r="B11" s="177" t="s">
        <v>164</v>
      </c>
      <c r="C11" s="178"/>
      <c r="D11" s="179">
        <f>'(作業用)情報入力シート（このシートは印刷しない）'!C15</f>
        <v>0</v>
      </c>
      <c r="E11" s="190"/>
      <c r="F11" s="190"/>
      <c r="G11" s="190"/>
      <c r="H11" s="190"/>
      <c r="I11" s="190"/>
      <c r="P11" s="182"/>
      <c r="Q11" s="182"/>
      <c r="R11" s="182"/>
      <c r="S11" s="182"/>
      <c r="T11" s="85"/>
    </row>
    <row r="12" spans="1:32" ht="90" customHeight="1" x14ac:dyDescent="0.55000000000000004">
      <c r="B12" s="177" t="s">
        <v>133</v>
      </c>
      <c r="C12" s="178"/>
      <c r="D12" s="179">
        <f>'(作業用)情報入力シート（このシートは印刷しない）'!C16</f>
        <v>0</v>
      </c>
      <c r="E12" s="190"/>
      <c r="F12" s="190"/>
      <c r="G12" s="190"/>
      <c r="H12" s="190"/>
      <c r="I12" s="190"/>
      <c r="L12" s="81"/>
      <c r="M12" s="68"/>
      <c r="N12" s="68"/>
      <c r="O12" s="68"/>
      <c r="P12" s="68"/>
      <c r="Q12" s="68"/>
      <c r="R12" s="68"/>
      <c r="S12" s="68"/>
      <c r="T12" s="105"/>
    </row>
    <row r="13" spans="1:32" ht="90" customHeight="1" x14ac:dyDescent="0.55000000000000004">
      <c r="B13" s="177" t="s">
        <v>166</v>
      </c>
      <c r="C13" s="178"/>
      <c r="D13" s="179">
        <f>'(作業用)情報入力シート（このシートは印刷しない）'!C17</f>
        <v>0</v>
      </c>
      <c r="E13" s="190"/>
      <c r="F13" s="190"/>
      <c r="G13" s="190"/>
      <c r="H13" s="190"/>
      <c r="I13" s="190"/>
      <c r="L13" s="212" t="s">
        <v>159</v>
      </c>
      <c r="M13" s="213"/>
      <c r="N13" s="213"/>
      <c r="O13" s="213"/>
      <c r="P13" s="213"/>
      <c r="Q13" s="213"/>
      <c r="R13" s="213"/>
      <c r="S13" s="213"/>
      <c r="T13" s="213"/>
    </row>
    <row r="14" spans="1:32" ht="90" customHeight="1" x14ac:dyDescent="0.55000000000000004">
      <c r="B14" s="177" t="s">
        <v>167</v>
      </c>
      <c r="C14" s="178"/>
      <c r="D14" s="179">
        <f>'(作業用)情報入力シート（このシートは印刷しない）'!C18</f>
        <v>0</v>
      </c>
      <c r="E14" s="190"/>
      <c r="F14" s="190"/>
      <c r="G14" s="190"/>
      <c r="H14" s="190"/>
      <c r="I14" s="190"/>
      <c r="L14" s="213"/>
      <c r="M14" s="213"/>
      <c r="N14" s="213"/>
      <c r="O14" s="213"/>
      <c r="P14" s="213"/>
      <c r="Q14" s="213"/>
      <c r="R14" s="213"/>
      <c r="S14" s="213"/>
      <c r="T14" s="213"/>
    </row>
    <row r="15" spans="1:32" ht="90" customHeight="1" x14ac:dyDescent="0.55000000000000004">
      <c r="B15" s="177" t="s">
        <v>150</v>
      </c>
      <c r="C15" s="178"/>
      <c r="D15" s="179">
        <f>'(作業用)情報入力シート（このシートは印刷しない）'!C19</f>
        <v>0</v>
      </c>
      <c r="E15" s="190"/>
      <c r="F15" s="190"/>
      <c r="G15" s="190"/>
      <c r="H15" s="190"/>
      <c r="I15" s="190"/>
      <c r="L15" s="103"/>
      <c r="M15" s="103"/>
      <c r="N15" s="217"/>
      <c r="O15" s="217"/>
      <c r="P15" s="217"/>
      <c r="Q15" s="217"/>
      <c r="R15" s="217"/>
      <c r="S15" s="217"/>
      <c r="T15" s="217"/>
    </row>
    <row r="16" spans="1:32" ht="90" customHeight="1" x14ac:dyDescent="0.55000000000000004">
      <c r="B16" s="177" t="s">
        <v>28</v>
      </c>
      <c r="C16" s="178"/>
      <c r="D16" s="179">
        <f>'(作業用)情報入力シート（このシートは印刷しない）'!C20</f>
        <v>0</v>
      </c>
      <c r="E16" s="190"/>
      <c r="F16" s="190"/>
      <c r="G16" s="190"/>
      <c r="H16" s="190"/>
      <c r="I16" s="190"/>
      <c r="AF16" s="88"/>
    </row>
    <row r="17" spans="2:36" ht="90" customHeight="1" x14ac:dyDescent="0.55000000000000004">
      <c r="B17" s="177" t="s">
        <v>168</v>
      </c>
      <c r="C17" s="178"/>
      <c r="D17" s="183" t="str">
        <f>'(作業用)情報入力シート（このシートは印刷しない）'!C21</f>
        <v>自由記述</v>
      </c>
      <c r="E17" s="184"/>
      <c r="F17" s="184"/>
      <c r="G17" s="184"/>
      <c r="H17" s="184"/>
      <c r="I17" s="185"/>
      <c r="L17" s="81"/>
      <c r="M17" s="68"/>
      <c r="N17" s="68"/>
      <c r="O17" s="68"/>
      <c r="P17" s="68"/>
      <c r="Q17" s="68"/>
      <c r="R17" s="68"/>
      <c r="S17" s="68"/>
      <c r="T17" s="87"/>
    </row>
    <row r="19" spans="2:36" ht="30" customHeight="1" x14ac:dyDescent="0.55000000000000004">
      <c r="B19" s="186" t="s">
        <v>86</v>
      </c>
      <c r="C19" s="135"/>
      <c r="D19" s="135"/>
      <c r="E19" s="135"/>
      <c r="F19" s="135"/>
      <c r="G19" s="65"/>
      <c r="H19" s="65"/>
      <c r="I19" s="65"/>
      <c r="AF19" s="89"/>
      <c r="AG19" s="89"/>
      <c r="AH19" s="89"/>
      <c r="AI19" s="89"/>
      <c r="AJ19" s="95"/>
    </row>
    <row r="20" spans="2:36" ht="22.5" customHeight="1" x14ac:dyDescent="0.55000000000000004">
      <c r="B20" s="69" t="s">
        <v>40</v>
      </c>
      <c r="C20" s="72"/>
      <c r="L20" s="69" t="s">
        <v>40</v>
      </c>
      <c r="M20" s="72"/>
      <c r="N20" s="66"/>
      <c r="O20" s="66"/>
      <c r="P20" s="66"/>
      <c r="Q20" s="66"/>
      <c r="R20" s="66"/>
      <c r="S20" s="66"/>
      <c r="AF20" s="85"/>
      <c r="AG20" s="85"/>
      <c r="AH20" s="85"/>
      <c r="AI20" s="85"/>
      <c r="AJ20" s="109"/>
    </row>
    <row r="21" spans="2:36" ht="28" x14ac:dyDescent="0.55000000000000004">
      <c r="B21" s="70" t="s">
        <v>41</v>
      </c>
      <c r="C21" s="70" t="s">
        <v>45</v>
      </c>
      <c r="D21" s="70" t="s">
        <v>48</v>
      </c>
      <c r="E21" s="70" t="s">
        <v>27</v>
      </c>
      <c r="F21" s="74" t="s">
        <v>25</v>
      </c>
      <c r="G21" s="70" t="s">
        <v>51</v>
      </c>
      <c r="H21" s="70" t="s">
        <v>52</v>
      </c>
      <c r="I21" s="74" t="s">
        <v>53</v>
      </c>
      <c r="J21" s="75" t="s">
        <v>158</v>
      </c>
      <c r="L21" s="70" t="s">
        <v>41</v>
      </c>
      <c r="M21" s="70" t="s">
        <v>45</v>
      </c>
      <c r="N21" s="70" t="s">
        <v>48</v>
      </c>
      <c r="O21" s="70" t="s">
        <v>27</v>
      </c>
      <c r="P21" s="74" t="s">
        <v>25</v>
      </c>
      <c r="Q21" s="70" t="s">
        <v>51</v>
      </c>
      <c r="R21" s="70" t="s">
        <v>52</v>
      </c>
      <c r="S21" s="74" t="s">
        <v>53</v>
      </c>
      <c r="T21" s="75" t="s">
        <v>158</v>
      </c>
      <c r="AF21" s="85"/>
      <c r="AG21" s="85"/>
      <c r="AH21" s="85"/>
      <c r="AI21" s="85"/>
      <c r="AJ21" s="110"/>
    </row>
    <row r="22" spans="2:36" ht="45" customHeight="1" x14ac:dyDescent="0.55000000000000004">
      <c r="B22" s="71">
        <v>1</v>
      </c>
      <c r="C22" s="73" t="str">
        <f>IF(VLOOKUP($B22,'(作業用)情報入力シート（このシートは印刷しない）'!$B:$S,2,FALSE)="","",IF(VLOOKUP($B22,'(作業用)情報入力シート（このシートは印刷しない）'!$B:$S,12,FALSE)="",0,VLOOKUP($B22,'(作業用)情報入力シート（このシートは印刷しない）'!$B:$S,12,FALSE)))</f>
        <v/>
      </c>
      <c r="D22" s="73" t="str">
        <f>VLOOKUP($B22,'(作業用)情報入力シート（このシートは印刷しない）'!$B:$S,13,FALSE)</f>
        <v/>
      </c>
      <c r="E22" s="73" t="str">
        <f>VLOOKUP($B22,'(作業用)情報入力シート（このシートは印刷しない）'!$B:$S,14,FALSE)</f>
        <v/>
      </c>
      <c r="F22" s="73" t="str">
        <f>VLOOKUP($B22,'(作業用)情報入力シート（このシートは印刷しない）'!$B:$S,15,FALSE)</f>
        <v/>
      </c>
      <c r="G22" s="73" t="str">
        <f>VLOOKUP($B22,'(作業用)情報入力シート（このシートは印刷しない）'!$B:$S,16,FALSE)</f>
        <v/>
      </c>
      <c r="H22" s="73" t="str">
        <f>VLOOKUP($B22,'(作業用)情報入力シート（このシートは印刷しない）'!$B:$S,17,FALSE)</f>
        <v/>
      </c>
      <c r="I22" s="73" t="str">
        <f>VLOOKUP($B22,'(作業用)情報入力シート（このシートは印刷しない）'!$B:$S,18,FALSE)</f>
        <v/>
      </c>
      <c r="J22" s="76"/>
      <c r="L22" s="82">
        <v>26</v>
      </c>
      <c r="M22" s="73" t="str">
        <f>IF(VLOOKUP($L22,'(作業用)情報入力シート（このシートは印刷しない）'!$B:$S,2,FALSE)="","",IF(VLOOKUP($L22,'(作業用)情報入力シート（このシートは印刷しない）'!$B:$S,12,FALSE)="",0,VLOOKUP($L22,'(作業用)情報入力シート（このシートは印刷しない）'!$B:$S,12,FALSE)))</f>
        <v/>
      </c>
      <c r="N22" s="73" t="str">
        <f>VLOOKUP($L22,'(作業用)情報入力シート（このシートは印刷しない）'!$B:$S,13,FALSE)</f>
        <v/>
      </c>
      <c r="O22" s="73" t="str">
        <f>VLOOKUP($L22,'(作業用)情報入力シート（このシートは印刷しない）'!$B:$S,14,FALSE)</f>
        <v/>
      </c>
      <c r="P22" s="73" t="str">
        <f>VLOOKUP($L22,'(作業用)情報入力シート（このシートは印刷しない）'!$B:$S,15,FALSE)</f>
        <v/>
      </c>
      <c r="Q22" s="73" t="str">
        <f>VLOOKUP($L22,'(作業用)情報入力シート（このシートは印刷しない）'!$B:$S,16,FALSE)</f>
        <v/>
      </c>
      <c r="R22" s="73" t="str">
        <f>VLOOKUP($L22,'(作業用)情報入力シート（このシートは印刷しない）'!$B:$S,17,FALSE)</f>
        <v/>
      </c>
      <c r="S22" s="73" t="str">
        <f>VLOOKUP($L22,'(作業用)情報入力シート（このシートは印刷しない）'!$B:$S,18,FALSE)</f>
        <v/>
      </c>
      <c r="T22" s="76"/>
      <c r="AF22" s="85"/>
      <c r="AG22" s="85"/>
      <c r="AH22" s="85"/>
      <c r="AI22" s="107"/>
      <c r="AJ22" s="110"/>
    </row>
    <row r="23" spans="2:36" ht="45" customHeight="1" x14ac:dyDescent="0.55000000000000004">
      <c r="B23" s="71">
        <v>2</v>
      </c>
      <c r="C23" s="73" t="str">
        <f>IF(VLOOKUP($B23,'(作業用)情報入力シート（このシートは印刷しない）'!$B:$S,2,FALSE)="","",IF(VLOOKUP($B23,'(作業用)情報入力シート（このシートは印刷しない）'!$B:$S,12,FALSE)="",0,VLOOKUP($B23,'(作業用)情報入力シート（このシートは印刷しない）'!$B:$S,12,FALSE)))</f>
        <v/>
      </c>
      <c r="D23" s="73" t="str">
        <f>VLOOKUP($B23,'(作業用)情報入力シート（このシートは印刷しない）'!$B:$S,13,FALSE)</f>
        <v/>
      </c>
      <c r="E23" s="73" t="str">
        <f>VLOOKUP($B23,'(作業用)情報入力シート（このシートは印刷しない）'!$B:$S,14,FALSE)</f>
        <v/>
      </c>
      <c r="F23" s="73" t="str">
        <f>VLOOKUP($B23,'(作業用)情報入力シート（このシートは印刷しない）'!$B:$S,15,FALSE)</f>
        <v/>
      </c>
      <c r="G23" s="73" t="str">
        <f>VLOOKUP($B23,'(作業用)情報入力シート（このシートは印刷しない）'!$B:$S,16,FALSE)</f>
        <v/>
      </c>
      <c r="H23" s="73" t="str">
        <f>VLOOKUP($B23,'(作業用)情報入力シート（このシートは印刷しない）'!$B:$S,17,FALSE)</f>
        <v/>
      </c>
      <c r="I23" s="73" t="str">
        <f>VLOOKUP($B23,'(作業用)情報入力シート（このシートは印刷しない）'!$B:$S,18,FALSE)</f>
        <v/>
      </c>
      <c r="J23" s="76"/>
      <c r="L23" s="83">
        <v>27</v>
      </c>
      <c r="M23" s="73" t="str">
        <f>IF(VLOOKUP($L23,'(作業用)情報入力シート（このシートは印刷しない）'!$B:$S,2,FALSE)="","",IF(VLOOKUP($L23,'(作業用)情報入力シート（このシートは印刷しない）'!$B:$S,12,FALSE)="",0,VLOOKUP($L23,'(作業用)情報入力シート（このシートは印刷しない）'!$B:$S,12,FALSE)))</f>
        <v/>
      </c>
      <c r="N23" s="73" t="str">
        <f>VLOOKUP($L23,'(作業用)情報入力シート（このシートは印刷しない）'!$B:$S,13,FALSE)</f>
        <v/>
      </c>
      <c r="O23" s="73" t="str">
        <f>VLOOKUP($L23,'(作業用)情報入力シート（このシートは印刷しない）'!$B:$S,14,FALSE)</f>
        <v/>
      </c>
      <c r="P23" s="73" t="str">
        <f>VLOOKUP($L23,'(作業用)情報入力シート（このシートは印刷しない）'!$B:$S,15,FALSE)</f>
        <v/>
      </c>
      <c r="Q23" s="73" t="str">
        <f>VLOOKUP($L23,'(作業用)情報入力シート（このシートは印刷しない）'!$B:$S,16,FALSE)</f>
        <v/>
      </c>
      <c r="R23" s="73" t="str">
        <f>VLOOKUP($L23,'(作業用)情報入力シート（このシートは印刷しない）'!$B:$S,17,FALSE)</f>
        <v/>
      </c>
      <c r="S23" s="73" t="str">
        <f>VLOOKUP($L23,'(作業用)情報入力シート（このシートは印刷しない）'!$B:$S,18,FALSE)</f>
        <v/>
      </c>
      <c r="T23" s="76"/>
      <c r="AF23" s="85"/>
      <c r="AG23" s="85"/>
      <c r="AH23" s="85"/>
      <c r="AI23" s="85"/>
      <c r="AJ23" s="109"/>
    </row>
    <row r="24" spans="2:36" ht="45" customHeight="1" x14ac:dyDescent="0.55000000000000004">
      <c r="B24" s="71">
        <v>3</v>
      </c>
      <c r="C24" s="73" t="str">
        <f>IF(VLOOKUP($B24,'(作業用)情報入力シート（このシートは印刷しない）'!$B:$S,2,FALSE)="","",IF(VLOOKUP($B24,'(作業用)情報入力シート（このシートは印刷しない）'!$B:$S,12,FALSE)="",0,VLOOKUP($B24,'(作業用)情報入力シート（このシートは印刷しない）'!$B:$S,12,FALSE)))</f>
        <v/>
      </c>
      <c r="D24" s="73" t="str">
        <f>VLOOKUP($B24,'(作業用)情報入力シート（このシートは印刷しない）'!$B:$S,13,FALSE)</f>
        <v/>
      </c>
      <c r="E24" s="73" t="str">
        <f>VLOOKUP($B24,'(作業用)情報入力シート（このシートは印刷しない）'!$B:$S,14,FALSE)</f>
        <v/>
      </c>
      <c r="F24" s="73" t="str">
        <f>VLOOKUP($B24,'(作業用)情報入力シート（このシートは印刷しない）'!$B:$S,15,FALSE)</f>
        <v/>
      </c>
      <c r="G24" s="73" t="str">
        <f>VLOOKUP($B24,'(作業用)情報入力シート（このシートは印刷しない）'!$B:$S,16,FALSE)</f>
        <v/>
      </c>
      <c r="H24" s="73" t="str">
        <f>VLOOKUP($B24,'(作業用)情報入力シート（このシートは印刷しない）'!$B:$S,17,FALSE)</f>
        <v/>
      </c>
      <c r="I24" s="73" t="str">
        <f>VLOOKUP($B24,'(作業用)情報入力シート（このシートは印刷しない）'!$B:$S,18,FALSE)</f>
        <v/>
      </c>
      <c r="J24" s="76"/>
      <c r="L24" s="83">
        <v>28</v>
      </c>
      <c r="M24" s="73" t="str">
        <f>IF(VLOOKUP($L24,'(作業用)情報入力シート（このシートは印刷しない）'!$B:$S,2,FALSE)="","",IF(VLOOKUP($L24,'(作業用)情報入力シート（このシートは印刷しない）'!$B:$S,12,FALSE)="",0,VLOOKUP($L24,'(作業用)情報入力シート（このシートは印刷しない）'!$B:$S,12,FALSE)))</f>
        <v/>
      </c>
      <c r="N24" s="73" t="str">
        <f>VLOOKUP($L24,'(作業用)情報入力シート（このシートは印刷しない）'!$B:$S,13,FALSE)</f>
        <v/>
      </c>
      <c r="O24" s="73" t="str">
        <f>VLOOKUP($L24,'(作業用)情報入力シート（このシートは印刷しない）'!$B:$S,14,FALSE)</f>
        <v/>
      </c>
      <c r="P24" s="73" t="str">
        <f>VLOOKUP($L24,'(作業用)情報入力シート（このシートは印刷しない）'!$B:$S,15,FALSE)</f>
        <v/>
      </c>
      <c r="Q24" s="73" t="str">
        <f>VLOOKUP($L24,'(作業用)情報入力シート（このシートは印刷しない）'!$B:$S,16,FALSE)</f>
        <v/>
      </c>
      <c r="R24" s="73" t="str">
        <f>VLOOKUP($L24,'(作業用)情報入力シート（このシートは印刷しない）'!$B:$S,17,FALSE)</f>
        <v/>
      </c>
      <c r="S24" s="73" t="str">
        <f>VLOOKUP($L24,'(作業用)情報入力シート（このシートは印刷しない）'!$B:$S,18,FALSE)</f>
        <v/>
      </c>
      <c r="T24" s="76"/>
      <c r="AF24" s="85"/>
      <c r="AG24" s="85"/>
      <c r="AH24" s="85"/>
      <c r="AI24" s="85"/>
      <c r="AJ24" s="110"/>
    </row>
    <row r="25" spans="2:36" ht="45" customHeight="1" x14ac:dyDescent="0.55000000000000004">
      <c r="B25" s="71">
        <v>4</v>
      </c>
      <c r="C25" s="73" t="str">
        <f>IF(VLOOKUP($B25,'(作業用)情報入力シート（このシートは印刷しない）'!$B:$S,2,FALSE)="","",IF(VLOOKUP($B25,'(作業用)情報入力シート（このシートは印刷しない）'!$B:$S,12,FALSE)="",0,VLOOKUP($B25,'(作業用)情報入力シート（このシートは印刷しない）'!$B:$S,12,FALSE)))</f>
        <v/>
      </c>
      <c r="D25" s="73" t="str">
        <f>VLOOKUP($B25,'(作業用)情報入力シート（このシートは印刷しない）'!$B:$S,13,FALSE)</f>
        <v/>
      </c>
      <c r="E25" s="73" t="str">
        <f>VLOOKUP($B25,'(作業用)情報入力シート（このシートは印刷しない）'!$B:$S,14,FALSE)</f>
        <v/>
      </c>
      <c r="F25" s="73" t="str">
        <f>VLOOKUP($B25,'(作業用)情報入力シート（このシートは印刷しない）'!$B:$S,15,FALSE)</f>
        <v/>
      </c>
      <c r="G25" s="73" t="str">
        <f>VLOOKUP($B25,'(作業用)情報入力シート（このシートは印刷しない）'!$B:$S,16,FALSE)</f>
        <v/>
      </c>
      <c r="H25" s="73" t="str">
        <f>VLOOKUP($B25,'(作業用)情報入力シート（このシートは印刷しない）'!$B:$S,17,FALSE)</f>
        <v/>
      </c>
      <c r="I25" s="73" t="str">
        <f>VLOOKUP($B25,'(作業用)情報入力シート（このシートは印刷しない）'!$B:$S,18,FALSE)</f>
        <v/>
      </c>
      <c r="J25" s="76"/>
      <c r="L25" s="82">
        <v>29</v>
      </c>
      <c r="M25" s="73" t="str">
        <f>IF(VLOOKUP($L25,'(作業用)情報入力シート（このシートは印刷しない）'!$B:$S,2,FALSE)="","",IF(VLOOKUP($L25,'(作業用)情報入力シート（このシートは印刷しない）'!$B:$S,12,FALSE)="",0,VLOOKUP($L25,'(作業用)情報入力シート（このシートは印刷しない）'!$B:$S,12,FALSE)))</f>
        <v/>
      </c>
      <c r="N25" s="73" t="str">
        <f>VLOOKUP($L25,'(作業用)情報入力シート（このシートは印刷しない）'!$B:$S,13,FALSE)</f>
        <v/>
      </c>
      <c r="O25" s="73" t="str">
        <f>VLOOKUP($L25,'(作業用)情報入力シート（このシートは印刷しない）'!$B:$S,14,FALSE)</f>
        <v/>
      </c>
      <c r="P25" s="73" t="str">
        <f>VLOOKUP($L25,'(作業用)情報入力シート（このシートは印刷しない）'!$B:$S,15,FALSE)</f>
        <v/>
      </c>
      <c r="Q25" s="73" t="str">
        <f>VLOOKUP($L25,'(作業用)情報入力シート（このシートは印刷しない）'!$B:$S,16,FALSE)</f>
        <v/>
      </c>
      <c r="R25" s="73" t="str">
        <f>VLOOKUP($L25,'(作業用)情報入力シート（このシートは印刷しない）'!$B:$S,17,FALSE)</f>
        <v/>
      </c>
      <c r="S25" s="73" t="str">
        <f>VLOOKUP($L25,'(作業用)情報入力シート（このシートは印刷しない）'!$B:$S,18,FALSE)</f>
        <v/>
      </c>
      <c r="T25" s="76"/>
      <c r="AF25" s="85"/>
      <c r="AG25" s="85"/>
      <c r="AH25" s="85"/>
      <c r="AI25" s="85"/>
      <c r="AJ25" s="109"/>
    </row>
    <row r="26" spans="2:36" ht="45" customHeight="1" x14ac:dyDescent="0.55000000000000004">
      <c r="B26" s="71">
        <v>5</v>
      </c>
      <c r="C26" s="73" t="str">
        <f>IF(VLOOKUP($B26,'(作業用)情報入力シート（このシートは印刷しない）'!$B:$S,2,FALSE)="","",IF(VLOOKUP($B26,'(作業用)情報入力シート（このシートは印刷しない）'!$B:$S,12,FALSE)="",0,VLOOKUP($B26,'(作業用)情報入力シート（このシートは印刷しない）'!$B:$S,12,FALSE)))</f>
        <v/>
      </c>
      <c r="D26" s="73" t="str">
        <f>VLOOKUP($B26,'(作業用)情報入力シート（このシートは印刷しない）'!$B:$S,13,FALSE)</f>
        <v/>
      </c>
      <c r="E26" s="73" t="str">
        <f>VLOOKUP($B26,'(作業用)情報入力シート（このシートは印刷しない）'!$B:$S,14,FALSE)</f>
        <v/>
      </c>
      <c r="F26" s="73" t="str">
        <f>VLOOKUP($B26,'(作業用)情報入力シート（このシートは印刷しない）'!$B:$S,15,FALSE)</f>
        <v/>
      </c>
      <c r="G26" s="73" t="str">
        <f>VLOOKUP($B26,'(作業用)情報入力シート（このシートは印刷しない）'!$B:$S,16,FALSE)</f>
        <v/>
      </c>
      <c r="H26" s="73" t="str">
        <f>VLOOKUP($B26,'(作業用)情報入力シート（このシートは印刷しない）'!$B:$S,17,FALSE)</f>
        <v/>
      </c>
      <c r="I26" s="73" t="str">
        <f>VLOOKUP($B26,'(作業用)情報入力シート（このシートは印刷しない）'!$B:$S,18,FALSE)</f>
        <v/>
      </c>
      <c r="J26" s="76"/>
      <c r="L26" s="83">
        <v>30</v>
      </c>
      <c r="M26" s="73" t="str">
        <f>IF(VLOOKUP($L26,'(作業用)情報入力シート（このシートは印刷しない）'!$B:$S,2,FALSE)="","",IF(VLOOKUP($L26,'(作業用)情報入力シート（このシートは印刷しない）'!$B:$S,12,FALSE)="",0,VLOOKUP($L26,'(作業用)情報入力シート（このシートは印刷しない）'!$B:$S,12,FALSE)))</f>
        <v/>
      </c>
      <c r="N26" s="73" t="str">
        <f>VLOOKUP($L26,'(作業用)情報入力シート（このシートは印刷しない）'!$B:$S,13,FALSE)</f>
        <v/>
      </c>
      <c r="O26" s="73" t="str">
        <f>VLOOKUP($L26,'(作業用)情報入力シート（このシートは印刷しない）'!$B:$S,14,FALSE)</f>
        <v/>
      </c>
      <c r="P26" s="73" t="str">
        <f>VLOOKUP($L26,'(作業用)情報入力シート（このシートは印刷しない）'!$B:$S,15,FALSE)</f>
        <v/>
      </c>
      <c r="Q26" s="73" t="str">
        <f>VLOOKUP($L26,'(作業用)情報入力シート（このシートは印刷しない）'!$B:$S,16,FALSE)</f>
        <v/>
      </c>
      <c r="R26" s="73" t="str">
        <f>VLOOKUP($L26,'(作業用)情報入力シート（このシートは印刷しない）'!$B:$S,17,FALSE)</f>
        <v/>
      </c>
      <c r="S26" s="73" t="str">
        <f>VLOOKUP($L26,'(作業用)情報入力シート（このシートは印刷しない）'!$B:$S,18,FALSE)</f>
        <v/>
      </c>
      <c r="T26" s="76"/>
      <c r="AF26" s="85"/>
      <c r="AG26" s="85"/>
      <c r="AH26" s="85"/>
      <c r="AI26" s="85"/>
      <c r="AJ26" s="110"/>
    </row>
    <row r="27" spans="2:36" ht="45" customHeight="1" x14ac:dyDescent="0.55000000000000004">
      <c r="B27" s="71">
        <v>6</v>
      </c>
      <c r="C27" s="73" t="str">
        <f>IF(VLOOKUP($B27,'(作業用)情報入力シート（このシートは印刷しない）'!$B:$S,2,FALSE)="","",IF(VLOOKUP($B27,'(作業用)情報入力シート（このシートは印刷しない）'!$B:$S,12,FALSE)="",0,VLOOKUP($B27,'(作業用)情報入力シート（このシートは印刷しない）'!$B:$S,12,FALSE)))</f>
        <v/>
      </c>
      <c r="D27" s="73" t="str">
        <f>VLOOKUP($B27,'(作業用)情報入力シート（このシートは印刷しない）'!$B:$S,13,FALSE)</f>
        <v/>
      </c>
      <c r="E27" s="73" t="str">
        <f>VLOOKUP($B27,'(作業用)情報入力シート（このシートは印刷しない）'!$B:$S,14,FALSE)</f>
        <v/>
      </c>
      <c r="F27" s="73" t="str">
        <f>VLOOKUP($B27,'(作業用)情報入力シート（このシートは印刷しない）'!$B:$S,15,FALSE)</f>
        <v/>
      </c>
      <c r="G27" s="73" t="str">
        <f>VLOOKUP($B27,'(作業用)情報入力シート（このシートは印刷しない）'!$B:$S,16,FALSE)</f>
        <v/>
      </c>
      <c r="H27" s="73" t="str">
        <f>VLOOKUP($B27,'(作業用)情報入力シート（このシートは印刷しない）'!$B:$S,17,FALSE)</f>
        <v/>
      </c>
      <c r="I27" s="73" t="str">
        <f>VLOOKUP($B27,'(作業用)情報入力シート（このシートは印刷しない）'!$B:$S,18,FALSE)</f>
        <v/>
      </c>
      <c r="J27" s="76"/>
      <c r="K27" s="77"/>
      <c r="L27" s="82">
        <v>31</v>
      </c>
      <c r="M27" s="73" t="str">
        <f>IF(VLOOKUP($L27,'(作業用)情報入力シート（このシートは印刷しない）'!$B:$S,2,FALSE)="","",IF(VLOOKUP($L27,'(作業用)情報入力シート（このシートは印刷しない）'!$B:$S,12,FALSE)="",0,VLOOKUP($L27,'(作業用)情報入力シート（このシートは印刷しない）'!$B:$S,12,FALSE)))</f>
        <v/>
      </c>
      <c r="N27" s="73" t="str">
        <f>VLOOKUP($L27,'(作業用)情報入力シート（このシートは印刷しない）'!$B:$S,13,FALSE)</f>
        <v/>
      </c>
      <c r="O27" s="73" t="str">
        <f>VLOOKUP($L27,'(作業用)情報入力シート（このシートは印刷しない）'!$B:$S,14,FALSE)</f>
        <v/>
      </c>
      <c r="P27" s="73" t="str">
        <f>VLOOKUP($L27,'(作業用)情報入力シート（このシートは印刷しない）'!$B:$S,15,FALSE)</f>
        <v/>
      </c>
      <c r="Q27" s="73" t="str">
        <f>VLOOKUP($L27,'(作業用)情報入力シート（このシートは印刷しない）'!$B:$S,16,FALSE)</f>
        <v/>
      </c>
      <c r="R27" s="73" t="str">
        <f>VLOOKUP($L27,'(作業用)情報入力シート（このシートは印刷しない）'!$B:$S,17,FALSE)</f>
        <v/>
      </c>
      <c r="S27" s="73" t="str">
        <f>VLOOKUP($L27,'(作業用)情報入力シート（このシートは印刷しない）'!$B:$S,18,FALSE)</f>
        <v/>
      </c>
      <c r="T27" s="76"/>
      <c r="AF27" s="85"/>
      <c r="AG27" s="85"/>
      <c r="AH27" s="85"/>
      <c r="AI27" s="85"/>
      <c r="AJ27" s="110"/>
    </row>
    <row r="28" spans="2:36" ht="45" customHeight="1" x14ac:dyDescent="0.55000000000000004">
      <c r="B28" s="71">
        <v>7</v>
      </c>
      <c r="C28" s="73" t="str">
        <f>IF(VLOOKUP($B28,'(作業用)情報入力シート（このシートは印刷しない）'!$B:$S,2,FALSE)="","",IF(VLOOKUP($B28,'(作業用)情報入力シート（このシートは印刷しない）'!$B:$S,12,FALSE)="",0,VLOOKUP($B28,'(作業用)情報入力シート（このシートは印刷しない）'!$B:$S,12,FALSE)))</f>
        <v/>
      </c>
      <c r="D28" s="73" t="str">
        <f>VLOOKUP($B28,'(作業用)情報入力シート（このシートは印刷しない）'!$B:$S,13,FALSE)</f>
        <v/>
      </c>
      <c r="E28" s="73" t="str">
        <f>VLOOKUP($B28,'(作業用)情報入力シート（このシートは印刷しない）'!$B:$S,14,FALSE)</f>
        <v/>
      </c>
      <c r="F28" s="73" t="str">
        <f>VLOOKUP($B28,'(作業用)情報入力シート（このシートは印刷しない）'!$B:$S,15,FALSE)</f>
        <v/>
      </c>
      <c r="G28" s="73" t="str">
        <f>VLOOKUP($B28,'(作業用)情報入力シート（このシートは印刷しない）'!$B:$S,16,FALSE)</f>
        <v/>
      </c>
      <c r="H28" s="73" t="str">
        <f>VLOOKUP($B28,'(作業用)情報入力シート（このシートは印刷しない）'!$B:$S,17,FALSE)</f>
        <v/>
      </c>
      <c r="I28" s="73" t="str">
        <f>VLOOKUP($B28,'(作業用)情報入力シート（このシートは印刷しない）'!$B:$S,18,FALSE)</f>
        <v/>
      </c>
      <c r="J28" s="76"/>
      <c r="K28" s="77"/>
      <c r="L28" s="83">
        <v>32</v>
      </c>
      <c r="M28" s="73" t="str">
        <f>IF(VLOOKUP($L28,'(作業用)情報入力シート（このシートは印刷しない）'!$B:$S,2,FALSE)="","",IF(VLOOKUP($L28,'(作業用)情報入力シート（このシートは印刷しない）'!$B:$S,12,FALSE)="",0,VLOOKUP($L28,'(作業用)情報入力シート（このシートは印刷しない）'!$B:$S,12,FALSE)))</f>
        <v/>
      </c>
      <c r="N28" s="73" t="str">
        <f>VLOOKUP($L28,'(作業用)情報入力シート（このシートは印刷しない）'!$B:$S,13,FALSE)</f>
        <v/>
      </c>
      <c r="O28" s="73" t="str">
        <f>VLOOKUP($L28,'(作業用)情報入力シート（このシートは印刷しない）'!$B:$S,14,FALSE)</f>
        <v/>
      </c>
      <c r="P28" s="73" t="str">
        <f>VLOOKUP($L28,'(作業用)情報入力シート（このシートは印刷しない）'!$B:$S,15,FALSE)</f>
        <v/>
      </c>
      <c r="Q28" s="73" t="str">
        <f>VLOOKUP($L28,'(作業用)情報入力シート（このシートは印刷しない）'!$B:$S,16,FALSE)</f>
        <v/>
      </c>
      <c r="R28" s="73" t="str">
        <f>VLOOKUP($L28,'(作業用)情報入力シート（このシートは印刷しない）'!$B:$S,17,FALSE)</f>
        <v/>
      </c>
      <c r="S28" s="73" t="str">
        <f>VLOOKUP($L28,'(作業用)情報入力シート（このシートは印刷しない）'!$B:$S,18,FALSE)</f>
        <v/>
      </c>
      <c r="T28" s="76"/>
    </row>
    <row r="29" spans="2:36" ht="45" customHeight="1" x14ac:dyDescent="0.55000000000000004">
      <c r="B29" s="71">
        <v>8</v>
      </c>
      <c r="C29" s="73" t="str">
        <f>IF(VLOOKUP($B29,'(作業用)情報入力シート（このシートは印刷しない）'!$B:$S,2,FALSE)="","",IF(VLOOKUP($B29,'(作業用)情報入力シート（このシートは印刷しない）'!$B:$S,12,FALSE)="",0,VLOOKUP($B29,'(作業用)情報入力シート（このシートは印刷しない）'!$B:$S,12,FALSE)))</f>
        <v/>
      </c>
      <c r="D29" s="73" t="str">
        <f>VLOOKUP($B29,'(作業用)情報入力シート（このシートは印刷しない）'!$B:$S,13,FALSE)</f>
        <v/>
      </c>
      <c r="E29" s="73" t="str">
        <f>VLOOKUP($B29,'(作業用)情報入力シート（このシートは印刷しない）'!$B:$S,14,FALSE)</f>
        <v/>
      </c>
      <c r="F29" s="73" t="str">
        <f>VLOOKUP($B29,'(作業用)情報入力シート（このシートは印刷しない）'!$B:$S,15,FALSE)</f>
        <v/>
      </c>
      <c r="G29" s="73" t="str">
        <f>VLOOKUP($B29,'(作業用)情報入力シート（このシートは印刷しない）'!$B:$S,16,FALSE)</f>
        <v/>
      </c>
      <c r="H29" s="73" t="str">
        <f>VLOOKUP($B29,'(作業用)情報入力シート（このシートは印刷しない）'!$B:$S,17,FALSE)</f>
        <v/>
      </c>
      <c r="I29" s="73" t="str">
        <f>VLOOKUP($B29,'(作業用)情報入力シート（このシートは印刷しない）'!$B:$S,18,FALSE)</f>
        <v/>
      </c>
      <c r="J29" s="76"/>
      <c r="K29" s="77"/>
      <c r="L29" s="82">
        <v>33</v>
      </c>
      <c r="M29" s="73" t="str">
        <f>IF(VLOOKUP($L29,'(作業用)情報入力シート（このシートは印刷しない）'!$B:$S,2,FALSE)="","",IF(VLOOKUP($L29,'(作業用)情報入力シート（このシートは印刷しない）'!$B:$S,12,FALSE)="",0,VLOOKUP($L29,'(作業用)情報入力シート（このシートは印刷しない）'!$B:$S,12,FALSE)))</f>
        <v/>
      </c>
      <c r="N29" s="73" t="str">
        <f>VLOOKUP($L29,'(作業用)情報入力シート（このシートは印刷しない）'!$B:$S,13,FALSE)</f>
        <v/>
      </c>
      <c r="O29" s="73" t="str">
        <f>VLOOKUP($L29,'(作業用)情報入力シート（このシートは印刷しない）'!$B:$S,14,FALSE)</f>
        <v/>
      </c>
      <c r="P29" s="73" t="str">
        <f>VLOOKUP($L29,'(作業用)情報入力シート（このシートは印刷しない）'!$B:$S,15,FALSE)</f>
        <v/>
      </c>
      <c r="Q29" s="73" t="str">
        <f>VLOOKUP($L29,'(作業用)情報入力シート（このシートは印刷しない）'!$B:$S,16,FALSE)</f>
        <v/>
      </c>
      <c r="R29" s="73" t="str">
        <f>VLOOKUP($L29,'(作業用)情報入力シート（このシートは印刷しない）'!$B:$S,17,FALSE)</f>
        <v/>
      </c>
      <c r="S29" s="73" t="str">
        <f>VLOOKUP($L29,'(作業用)情報入力シート（このシートは印刷しない）'!$B:$S,18,FALSE)</f>
        <v/>
      </c>
      <c r="T29" s="76"/>
    </row>
    <row r="30" spans="2:36" ht="45" customHeight="1" x14ac:dyDescent="0.55000000000000004">
      <c r="B30" s="71">
        <v>9</v>
      </c>
      <c r="C30" s="73" t="str">
        <f>IF(VLOOKUP($B30,'(作業用)情報入力シート（このシートは印刷しない）'!$B:$S,2,FALSE)="","",IF(VLOOKUP($B30,'(作業用)情報入力シート（このシートは印刷しない）'!$B:$S,12,FALSE)="",0,VLOOKUP($B30,'(作業用)情報入力シート（このシートは印刷しない）'!$B:$S,12,FALSE)))</f>
        <v/>
      </c>
      <c r="D30" s="73" t="str">
        <f>VLOOKUP($B30,'(作業用)情報入力シート（このシートは印刷しない）'!$B:$S,13,FALSE)</f>
        <v/>
      </c>
      <c r="E30" s="73" t="str">
        <f>VLOOKUP($B30,'(作業用)情報入力シート（このシートは印刷しない）'!$B:$S,14,FALSE)</f>
        <v/>
      </c>
      <c r="F30" s="73" t="str">
        <f>VLOOKUP($B30,'(作業用)情報入力シート（このシートは印刷しない）'!$B:$S,15,FALSE)</f>
        <v/>
      </c>
      <c r="G30" s="73" t="str">
        <f>VLOOKUP($B30,'(作業用)情報入力シート（このシートは印刷しない）'!$B:$S,16,FALSE)</f>
        <v/>
      </c>
      <c r="H30" s="73" t="str">
        <f>VLOOKUP($B30,'(作業用)情報入力シート（このシートは印刷しない）'!$B:$S,17,FALSE)</f>
        <v/>
      </c>
      <c r="I30" s="73" t="str">
        <f>VLOOKUP($B30,'(作業用)情報入力シート（このシートは印刷しない）'!$B:$S,18,FALSE)</f>
        <v/>
      </c>
      <c r="J30" s="76"/>
      <c r="K30" s="77"/>
      <c r="L30" s="83">
        <v>34</v>
      </c>
      <c r="M30" s="73" t="str">
        <f>IF(VLOOKUP($L30,'(作業用)情報入力シート（このシートは印刷しない）'!$B:$S,2,FALSE)="","",IF(VLOOKUP($L30,'(作業用)情報入力シート（このシートは印刷しない）'!$B:$S,12,FALSE)="",0,VLOOKUP($L30,'(作業用)情報入力シート（このシートは印刷しない）'!$B:$S,12,FALSE)))</f>
        <v/>
      </c>
      <c r="N30" s="73" t="str">
        <f>VLOOKUP($L30,'(作業用)情報入力シート（このシートは印刷しない）'!$B:$S,13,FALSE)</f>
        <v/>
      </c>
      <c r="O30" s="73" t="str">
        <f>VLOOKUP($L30,'(作業用)情報入力シート（このシートは印刷しない）'!$B:$S,14,FALSE)</f>
        <v/>
      </c>
      <c r="P30" s="73" t="str">
        <f>VLOOKUP($L30,'(作業用)情報入力シート（このシートは印刷しない）'!$B:$S,15,FALSE)</f>
        <v/>
      </c>
      <c r="Q30" s="73" t="str">
        <f>VLOOKUP($L30,'(作業用)情報入力シート（このシートは印刷しない）'!$B:$S,16,FALSE)</f>
        <v/>
      </c>
      <c r="R30" s="73" t="str">
        <f>VLOOKUP($L30,'(作業用)情報入力シート（このシートは印刷しない）'!$B:$S,17,FALSE)</f>
        <v/>
      </c>
      <c r="S30" s="73" t="str">
        <f>VLOOKUP($L30,'(作業用)情報入力シート（このシートは印刷しない）'!$B:$S,18,FALSE)</f>
        <v/>
      </c>
      <c r="T30" s="76"/>
    </row>
    <row r="31" spans="2:36" ht="45" customHeight="1" x14ac:dyDescent="0.55000000000000004">
      <c r="B31" s="71">
        <v>10</v>
      </c>
      <c r="C31" s="73" t="str">
        <f>IF(VLOOKUP($B31,'(作業用)情報入力シート（このシートは印刷しない）'!$B:$S,2,FALSE)="","",IF(VLOOKUP($B31,'(作業用)情報入力シート（このシートは印刷しない）'!$B:$S,12,FALSE)="",0,VLOOKUP($B31,'(作業用)情報入力シート（このシートは印刷しない）'!$B:$S,12,FALSE)))</f>
        <v/>
      </c>
      <c r="D31" s="73" t="str">
        <f>VLOOKUP($B31,'(作業用)情報入力シート（このシートは印刷しない）'!$B:$S,13,FALSE)</f>
        <v/>
      </c>
      <c r="E31" s="73" t="str">
        <f>VLOOKUP($B31,'(作業用)情報入力シート（このシートは印刷しない）'!$B:$S,14,FALSE)</f>
        <v/>
      </c>
      <c r="F31" s="73" t="str">
        <f>VLOOKUP($B31,'(作業用)情報入力シート（このシートは印刷しない）'!$B:$S,15,FALSE)</f>
        <v/>
      </c>
      <c r="G31" s="73" t="str">
        <f>VLOOKUP($B31,'(作業用)情報入力シート（このシートは印刷しない）'!$B:$S,16,FALSE)</f>
        <v/>
      </c>
      <c r="H31" s="73" t="str">
        <f>VLOOKUP($B31,'(作業用)情報入力シート（このシートは印刷しない）'!$B:$S,17,FALSE)</f>
        <v/>
      </c>
      <c r="I31" s="73" t="str">
        <f>VLOOKUP($B31,'(作業用)情報入力シート（このシートは印刷しない）'!$B:$S,18,FALSE)</f>
        <v/>
      </c>
      <c r="J31" s="76"/>
      <c r="K31" s="77"/>
      <c r="L31" s="82">
        <v>35</v>
      </c>
      <c r="M31" s="73" t="str">
        <f>IF(VLOOKUP($L31,'(作業用)情報入力シート（このシートは印刷しない）'!$B:$S,2,FALSE)="","",IF(VLOOKUP($L31,'(作業用)情報入力シート（このシートは印刷しない）'!$B:$S,12,FALSE)="",0,VLOOKUP($L31,'(作業用)情報入力シート（このシートは印刷しない）'!$B:$S,12,FALSE)))</f>
        <v/>
      </c>
      <c r="N31" s="73" t="str">
        <f>VLOOKUP($L31,'(作業用)情報入力シート（このシートは印刷しない）'!$B:$S,13,FALSE)</f>
        <v/>
      </c>
      <c r="O31" s="73" t="str">
        <f>VLOOKUP($L31,'(作業用)情報入力シート（このシートは印刷しない）'!$B:$S,14,FALSE)</f>
        <v/>
      </c>
      <c r="P31" s="73" t="str">
        <f>VLOOKUP($L31,'(作業用)情報入力シート（このシートは印刷しない）'!$B:$S,15,FALSE)</f>
        <v/>
      </c>
      <c r="Q31" s="73" t="str">
        <f>VLOOKUP($L31,'(作業用)情報入力シート（このシートは印刷しない）'!$B:$S,16,FALSE)</f>
        <v/>
      </c>
      <c r="R31" s="73" t="str">
        <f>VLOOKUP($L31,'(作業用)情報入力シート（このシートは印刷しない）'!$B:$S,17,FALSE)</f>
        <v/>
      </c>
      <c r="S31" s="73" t="str">
        <f>VLOOKUP($L31,'(作業用)情報入力シート（このシートは印刷しない）'!$B:$S,18,FALSE)</f>
        <v/>
      </c>
      <c r="T31" s="76"/>
    </row>
    <row r="32" spans="2:36" ht="45" customHeight="1" x14ac:dyDescent="0.55000000000000004">
      <c r="B32" s="71">
        <v>11</v>
      </c>
      <c r="C32" s="73" t="str">
        <f>IF(VLOOKUP($B32,'(作業用)情報入力シート（このシートは印刷しない）'!$B:$S,2,FALSE)="","",IF(VLOOKUP($B32,'(作業用)情報入力シート（このシートは印刷しない）'!$B:$S,12,FALSE)="",0,VLOOKUP($B32,'(作業用)情報入力シート（このシートは印刷しない）'!$B:$S,12,FALSE)))</f>
        <v/>
      </c>
      <c r="D32" s="73" t="str">
        <f>VLOOKUP($B32,'(作業用)情報入力シート（このシートは印刷しない）'!$B:$S,13,FALSE)</f>
        <v/>
      </c>
      <c r="E32" s="73" t="str">
        <f>VLOOKUP($B32,'(作業用)情報入力シート（このシートは印刷しない）'!$B:$S,14,FALSE)</f>
        <v/>
      </c>
      <c r="F32" s="73" t="str">
        <f>VLOOKUP($B32,'(作業用)情報入力シート（このシートは印刷しない）'!$B:$S,15,FALSE)</f>
        <v/>
      </c>
      <c r="G32" s="73" t="str">
        <f>VLOOKUP($B32,'(作業用)情報入力シート（このシートは印刷しない）'!$B:$S,16,FALSE)</f>
        <v/>
      </c>
      <c r="H32" s="73" t="str">
        <f>VLOOKUP($B32,'(作業用)情報入力シート（このシートは印刷しない）'!$B:$S,17,FALSE)</f>
        <v/>
      </c>
      <c r="I32" s="73" t="str">
        <f>VLOOKUP($B32,'(作業用)情報入力シート（このシートは印刷しない）'!$B:$S,18,FALSE)</f>
        <v/>
      </c>
      <c r="J32" s="76"/>
      <c r="K32" s="77"/>
      <c r="L32" s="83">
        <v>36</v>
      </c>
      <c r="M32" s="73" t="str">
        <f>IF(VLOOKUP($L32,'(作業用)情報入力シート（このシートは印刷しない）'!$B:$S,2,FALSE)="","",IF(VLOOKUP($L32,'(作業用)情報入力シート（このシートは印刷しない）'!$B:$S,12,FALSE)="",0,VLOOKUP($L32,'(作業用)情報入力シート（このシートは印刷しない）'!$B:$S,12,FALSE)))</f>
        <v/>
      </c>
      <c r="N32" s="73" t="str">
        <f>VLOOKUP($L32,'(作業用)情報入力シート（このシートは印刷しない）'!$B:$S,13,FALSE)</f>
        <v/>
      </c>
      <c r="O32" s="73" t="str">
        <f>VLOOKUP($L32,'(作業用)情報入力シート（このシートは印刷しない）'!$B:$S,14,FALSE)</f>
        <v/>
      </c>
      <c r="P32" s="73" t="str">
        <f>VLOOKUP($L32,'(作業用)情報入力シート（このシートは印刷しない）'!$B:$S,15,FALSE)</f>
        <v/>
      </c>
      <c r="Q32" s="73" t="str">
        <f>VLOOKUP($L32,'(作業用)情報入力シート（このシートは印刷しない）'!$B:$S,16,FALSE)</f>
        <v/>
      </c>
      <c r="R32" s="73" t="str">
        <f>VLOOKUP($L32,'(作業用)情報入力シート（このシートは印刷しない）'!$B:$S,17,FALSE)</f>
        <v/>
      </c>
      <c r="S32" s="73" t="str">
        <f>VLOOKUP($L32,'(作業用)情報入力シート（このシートは印刷しない）'!$B:$S,18,FALSE)</f>
        <v/>
      </c>
      <c r="T32" s="76"/>
    </row>
    <row r="33" spans="2:31" ht="45" customHeight="1" x14ac:dyDescent="0.55000000000000004">
      <c r="B33" s="71">
        <v>12</v>
      </c>
      <c r="C33" s="73" t="str">
        <f>IF(VLOOKUP($B33,'(作業用)情報入力シート（このシートは印刷しない）'!$B:$S,2,FALSE)="","",IF(VLOOKUP($B33,'(作業用)情報入力シート（このシートは印刷しない）'!$B:$S,12,FALSE)="",0,VLOOKUP($B33,'(作業用)情報入力シート（このシートは印刷しない）'!$B:$S,12,FALSE)))</f>
        <v/>
      </c>
      <c r="D33" s="73" t="str">
        <f>VLOOKUP($B33,'(作業用)情報入力シート（このシートは印刷しない）'!$B:$S,13,FALSE)</f>
        <v/>
      </c>
      <c r="E33" s="73" t="str">
        <f>VLOOKUP($B33,'(作業用)情報入力シート（このシートは印刷しない）'!$B:$S,14,FALSE)</f>
        <v/>
      </c>
      <c r="F33" s="73" t="str">
        <f>VLOOKUP($B33,'(作業用)情報入力シート（このシートは印刷しない）'!$B:$S,15,FALSE)</f>
        <v/>
      </c>
      <c r="G33" s="73" t="str">
        <f>VLOOKUP($B33,'(作業用)情報入力シート（このシートは印刷しない）'!$B:$S,16,FALSE)</f>
        <v/>
      </c>
      <c r="H33" s="73" t="str">
        <f>VLOOKUP($B33,'(作業用)情報入力シート（このシートは印刷しない）'!$B:$S,17,FALSE)</f>
        <v/>
      </c>
      <c r="I33" s="73" t="str">
        <f>VLOOKUP($B33,'(作業用)情報入力シート（このシートは印刷しない）'!$B:$S,18,FALSE)</f>
        <v/>
      </c>
      <c r="J33" s="76"/>
      <c r="K33" s="77"/>
      <c r="L33" s="83">
        <v>37</v>
      </c>
      <c r="M33" s="73" t="str">
        <f>IF(VLOOKUP($L33,'(作業用)情報入力シート（このシートは印刷しない）'!$B:$S,2,FALSE)="","",IF(VLOOKUP($L33,'(作業用)情報入力シート（このシートは印刷しない）'!$B:$S,12,FALSE)="",0,VLOOKUP($L33,'(作業用)情報入力シート（このシートは印刷しない）'!$B:$S,12,FALSE)))</f>
        <v/>
      </c>
      <c r="N33" s="73" t="str">
        <f>VLOOKUP($L33,'(作業用)情報入力シート（このシートは印刷しない）'!$B:$S,13,FALSE)</f>
        <v/>
      </c>
      <c r="O33" s="73" t="str">
        <f>VLOOKUP($L33,'(作業用)情報入力シート（このシートは印刷しない）'!$B:$S,14,FALSE)</f>
        <v/>
      </c>
      <c r="P33" s="73" t="str">
        <f>VLOOKUP($L33,'(作業用)情報入力シート（このシートは印刷しない）'!$B:$S,15,FALSE)</f>
        <v/>
      </c>
      <c r="Q33" s="73" t="str">
        <f>VLOOKUP($L33,'(作業用)情報入力シート（このシートは印刷しない）'!$B:$S,16,FALSE)</f>
        <v/>
      </c>
      <c r="R33" s="73" t="str">
        <f>VLOOKUP($L33,'(作業用)情報入力シート（このシートは印刷しない）'!$B:$S,17,FALSE)</f>
        <v/>
      </c>
      <c r="S33" s="73" t="str">
        <f>VLOOKUP($L33,'(作業用)情報入力シート（このシートは印刷しない）'!$B:$S,18,FALSE)</f>
        <v/>
      </c>
      <c r="T33" s="76"/>
    </row>
    <row r="34" spans="2:31" ht="45" customHeight="1" x14ac:dyDescent="0.55000000000000004">
      <c r="B34" s="71">
        <v>13</v>
      </c>
      <c r="C34" s="73" t="str">
        <f>IF(VLOOKUP($B34,'(作業用)情報入力シート（このシートは印刷しない）'!$B:$S,2,FALSE)="","",IF(VLOOKUP($B34,'(作業用)情報入力シート（このシートは印刷しない）'!$B:$S,12,FALSE)="",0,VLOOKUP($B34,'(作業用)情報入力シート（このシートは印刷しない）'!$B:$S,12,FALSE)))</f>
        <v/>
      </c>
      <c r="D34" s="73" t="str">
        <f>VLOOKUP($B34,'(作業用)情報入力シート（このシートは印刷しない）'!$B:$S,13,FALSE)</f>
        <v/>
      </c>
      <c r="E34" s="73" t="str">
        <f>VLOOKUP($B34,'(作業用)情報入力シート（このシートは印刷しない）'!$B:$S,14,FALSE)</f>
        <v/>
      </c>
      <c r="F34" s="73" t="str">
        <f>VLOOKUP($B34,'(作業用)情報入力シート（このシートは印刷しない）'!$B:$S,15,FALSE)</f>
        <v/>
      </c>
      <c r="G34" s="73" t="str">
        <f>VLOOKUP($B34,'(作業用)情報入力シート（このシートは印刷しない）'!$B:$S,16,FALSE)</f>
        <v/>
      </c>
      <c r="H34" s="73" t="str">
        <f>VLOOKUP($B34,'(作業用)情報入力シート（このシートは印刷しない）'!$B:$S,17,FALSE)</f>
        <v/>
      </c>
      <c r="I34" s="73" t="str">
        <f>VLOOKUP($B34,'(作業用)情報入力シート（このシートは印刷しない）'!$B:$S,18,FALSE)</f>
        <v/>
      </c>
      <c r="J34" s="76"/>
      <c r="K34" s="77"/>
      <c r="L34" s="82">
        <v>38</v>
      </c>
      <c r="M34" s="73" t="str">
        <f>IF(VLOOKUP($L34,'(作業用)情報入力シート（このシートは印刷しない）'!$B:$S,2,FALSE)="","",IF(VLOOKUP($L34,'(作業用)情報入力シート（このシートは印刷しない）'!$B:$S,12,FALSE)="",0,VLOOKUP($L34,'(作業用)情報入力シート（このシートは印刷しない）'!$B:$S,12,FALSE)))</f>
        <v/>
      </c>
      <c r="N34" s="73" t="str">
        <f>VLOOKUP($L34,'(作業用)情報入力シート（このシートは印刷しない）'!$B:$S,13,FALSE)</f>
        <v/>
      </c>
      <c r="O34" s="73" t="str">
        <f>VLOOKUP($L34,'(作業用)情報入力シート（このシートは印刷しない）'!$B:$S,14,FALSE)</f>
        <v/>
      </c>
      <c r="P34" s="73" t="str">
        <f>VLOOKUP($L34,'(作業用)情報入力シート（このシートは印刷しない）'!$B:$S,15,FALSE)</f>
        <v/>
      </c>
      <c r="Q34" s="73" t="str">
        <f>VLOOKUP($L34,'(作業用)情報入力シート（このシートは印刷しない）'!$B:$S,16,FALSE)</f>
        <v/>
      </c>
      <c r="R34" s="73" t="str">
        <f>VLOOKUP($L34,'(作業用)情報入力シート（このシートは印刷しない）'!$B:$S,17,FALSE)</f>
        <v/>
      </c>
      <c r="S34" s="73" t="str">
        <f>VLOOKUP($L34,'(作業用)情報入力シート（このシートは印刷しない）'!$B:$S,18,FALSE)</f>
        <v/>
      </c>
      <c r="T34" s="76"/>
    </row>
    <row r="35" spans="2:31" ht="45" customHeight="1" x14ac:dyDescent="0.55000000000000004">
      <c r="B35" s="71">
        <v>14</v>
      </c>
      <c r="C35" s="73" t="str">
        <f>IF(VLOOKUP($B35,'(作業用)情報入力シート（このシートは印刷しない）'!$B:$S,2,FALSE)="","",IF(VLOOKUP($B35,'(作業用)情報入力シート（このシートは印刷しない）'!$B:$S,12,FALSE)="",0,VLOOKUP($B35,'(作業用)情報入力シート（このシートは印刷しない）'!$B:$S,12,FALSE)))</f>
        <v/>
      </c>
      <c r="D35" s="73" t="str">
        <f>VLOOKUP($B35,'(作業用)情報入力シート（このシートは印刷しない）'!$B:$S,13,FALSE)</f>
        <v/>
      </c>
      <c r="E35" s="73" t="str">
        <f>VLOOKUP($B35,'(作業用)情報入力シート（このシートは印刷しない）'!$B:$S,14,FALSE)</f>
        <v/>
      </c>
      <c r="F35" s="73" t="str">
        <f>VLOOKUP($B35,'(作業用)情報入力シート（このシートは印刷しない）'!$B:$S,15,FALSE)</f>
        <v/>
      </c>
      <c r="G35" s="73" t="str">
        <f>VLOOKUP($B35,'(作業用)情報入力シート（このシートは印刷しない）'!$B:$S,16,FALSE)</f>
        <v/>
      </c>
      <c r="H35" s="73" t="str">
        <f>VLOOKUP($B35,'(作業用)情報入力シート（このシートは印刷しない）'!$B:$S,17,FALSE)</f>
        <v/>
      </c>
      <c r="I35" s="73" t="str">
        <f>VLOOKUP($B35,'(作業用)情報入力シート（このシートは印刷しない）'!$B:$S,18,FALSE)</f>
        <v/>
      </c>
      <c r="J35" s="76"/>
      <c r="K35" s="77"/>
      <c r="L35" s="83">
        <v>39</v>
      </c>
      <c r="M35" s="73" t="str">
        <f>IF(VLOOKUP($L35,'(作業用)情報入力シート（このシートは印刷しない）'!$B:$S,2,FALSE)="","",IF(VLOOKUP($L35,'(作業用)情報入力シート（このシートは印刷しない）'!$B:$S,12,FALSE)="",0,VLOOKUP($L35,'(作業用)情報入力シート（このシートは印刷しない）'!$B:$S,12,FALSE)))</f>
        <v/>
      </c>
      <c r="N35" s="73" t="str">
        <f>VLOOKUP($L35,'(作業用)情報入力シート（このシートは印刷しない）'!$B:$S,13,FALSE)</f>
        <v/>
      </c>
      <c r="O35" s="73" t="str">
        <f>VLOOKUP($L35,'(作業用)情報入力シート（このシートは印刷しない）'!$B:$S,14,FALSE)</f>
        <v/>
      </c>
      <c r="P35" s="73" t="str">
        <f>VLOOKUP($L35,'(作業用)情報入力シート（このシートは印刷しない）'!$B:$S,15,FALSE)</f>
        <v/>
      </c>
      <c r="Q35" s="73" t="str">
        <f>VLOOKUP($L35,'(作業用)情報入力シート（このシートは印刷しない）'!$B:$S,16,FALSE)</f>
        <v/>
      </c>
      <c r="R35" s="73" t="str">
        <f>VLOOKUP($L35,'(作業用)情報入力シート（このシートは印刷しない）'!$B:$S,17,FALSE)</f>
        <v/>
      </c>
      <c r="S35" s="73" t="str">
        <f>VLOOKUP($L35,'(作業用)情報入力シート（このシートは印刷しない）'!$B:$S,18,FALSE)</f>
        <v/>
      </c>
      <c r="T35" s="76"/>
    </row>
    <row r="36" spans="2:31" ht="45" customHeight="1" x14ac:dyDescent="0.55000000000000004">
      <c r="B36" s="71">
        <v>15</v>
      </c>
      <c r="C36" s="73" t="str">
        <f>IF(VLOOKUP($B36,'(作業用)情報入力シート（このシートは印刷しない）'!$B:$S,2,FALSE)="","",IF(VLOOKUP($B36,'(作業用)情報入力シート（このシートは印刷しない）'!$B:$S,12,FALSE)="",0,VLOOKUP($B36,'(作業用)情報入力シート（このシートは印刷しない）'!$B:$S,12,FALSE)))</f>
        <v/>
      </c>
      <c r="D36" s="73" t="str">
        <f>VLOOKUP($B36,'(作業用)情報入力シート（このシートは印刷しない）'!$B:$S,13,FALSE)</f>
        <v/>
      </c>
      <c r="E36" s="73" t="str">
        <f>VLOOKUP($B36,'(作業用)情報入力シート（このシートは印刷しない）'!$B:$S,14,FALSE)</f>
        <v/>
      </c>
      <c r="F36" s="73" t="str">
        <f>VLOOKUP($B36,'(作業用)情報入力シート（このシートは印刷しない）'!$B:$S,15,FALSE)</f>
        <v/>
      </c>
      <c r="G36" s="73" t="str">
        <f>VLOOKUP($B36,'(作業用)情報入力シート（このシートは印刷しない）'!$B:$S,16,FALSE)</f>
        <v/>
      </c>
      <c r="H36" s="73" t="str">
        <f>VLOOKUP($B36,'(作業用)情報入力シート（このシートは印刷しない）'!$B:$S,17,FALSE)</f>
        <v/>
      </c>
      <c r="I36" s="73" t="str">
        <f>VLOOKUP($B36,'(作業用)情報入力シート（このシートは印刷しない）'!$B:$S,18,FALSE)</f>
        <v/>
      </c>
      <c r="J36" s="76"/>
      <c r="K36" s="77"/>
      <c r="L36" s="82">
        <v>40</v>
      </c>
      <c r="M36" s="73" t="str">
        <f>IF(VLOOKUP($L36,'(作業用)情報入力シート（このシートは印刷しない）'!$B:$S,2,FALSE)="","",IF(VLOOKUP($L36,'(作業用)情報入力シート（このシートは印刷しない）'!$B:$S,12,FALSE)="",0,VLOOKUP($L36,'(作業用)情報入力シート（このシートは印刷しない）'!$B:$S,12,FALSE)))</f>
        <v/>
      </c>
      <c r="N36" s="73" t="str">
        <f>VLOOKUP($L36,'(作業用)情報入力シート（このシートは印刷しない）'!$B:$S,13,FALSE)</f>
        <v/>
      </c>
      <c r="O36" s="73" t="str">
        <f>VLOOKUP($L36,'(作業用)情報入力シート（このシートは印刷しない）'!$B:$S,14,FALSE)</f>
        <v/>
      </c>
      <c r="P36" s="73" t="str">
        <f>VLOOKUP($L36,'(作業用)情報入力シート（このシートは印刷しない）'!$B:$S,15,FALSE)</f>
        <v/>
      </c>
      <c r="Q36" s="73" t="str">
        <f>VLOOKUP($L36,'(作業用)情報入力シート（このシートは印刷しない）'!$B:$S,16,FALSE)</f>
        <v/>
      </c>
      <c r="R36" s="73" t="str">
        <f>VLOOKUP($L36,'(作業用)情報入力シート（このシートは印刷しない）'!$B:$S,17,FALSE)</f>
        <v/>
      </c>
      <c r="S36" s="73" t="str">
        <f>VLOOKUP($L36,'(作業用)情報入力シート（このシートは印刷しない）'!$B:$S,18,FALSE)</f>
        <v/>
      </c>
      <c r="T36" s="76"/>
    </row>
    <row r="37" spans="2:31" ht="45" customHeight="1" x14ac:dyDescent="0.55000000000000004">
      <c r="B37" s="71">
        <v>16</v>
      </c>
      <c r="C37" s="73" t="str">
        <f>IF(VLOOKUP($B37,'(作業用)情報入力シート（このシートは印刷しない）'!$B:$S,2,FALSE)="","",IF(VLOOKUP($B37,'(作業用)情報入力シート（このシートは印刷しない）'!$B:$S,12,FALSE)="",0,VLOOKUP($B37,'(作業用)情報入力シート（このシートは印刷しない）'!$B:$S,12,FALSE)))</f>
        <v/>
      </c>
      <c r="D37" s="73" t="str">
        <f>VLOOKUP($B37,'(作業用)情報入力シート（このシートは印刷しない）'!$B:$S,13,FALSE)</f>
        <v/>
      </c>
      <c r="E37" s="73" t="str">
        <f>VLOOKUP($B37,'(作業用)情報入力シート（このシートは印刷しない）'!$B:$S,14,FALSE)</f>
        <v/>
      </c>
      <c r="F37" s="73" t="str">
        <f>VLOOKUP($B37,'(作業用)情報入力シート（このシートは印刷しない）'!$B:$S,15,FALSE)</f>
        <v/>
      </c>
      <c r="G37" s="73" t="str">
        <f>VLOOKUP($B37,'(作業用)情報入力シート（このシートは印刷しない）'!$B:$S,16,FALSE)</f>
        <v/>
      </c>
      <c r="H37" s="73" t="str">
        <f>VLOOKUP($B37,'(作業用)情報入力シート（このシートは印刷しない）'!$B:$S,17,FALSE)</f>
        <v/>
      </c>
      <c r="I37" s="73" t="str">
        <f>VLOOKUP($B37,'(作業用)情報入力シート（このシートは印刷しない）'!$B:$S,18,FALSE)</f>
        <v/>
      </c>
      <c r="J37" s="76"/>
      <c r="K37" s="77"/>
      <c r="L37" s="83">
        <v>41</v>
      </c>
      <c r="M37" s="73" t="str">
        <f>IF(VLOOKUP($L37,'(作業用)情報入力シート（このシートは印刷しない）'!$B:$S,2,FALSE)="","",IF(VLOOKUP($L37,'(作業用)情報入力シート（このシートは印刷しない）'!$B:$S,12,FALSE)="",0,VLOOKUP($L37,'(作業用)情報入力シート（このシートは印刷しない）'!$B:$S,12,FALSE)))</f>
        <v/>
      </c>
      <c r="N37" s="73" t="str">
        <f>VLOOKUP($L37,'(作業用)情報入力シート（このシートは印刷しない）'!$B:$S,13,FALSE)</f>
        <v/>
      </c>
      <c r="O37" s="73" t="str">
        <f>VLOOKUP($L37,'(作業用)情報入力シート（このシートは印刷しない）'!$B:$S,14,FALSE)</f>
        <v/>
      </c>
      <c r="P37" s="73" t="str">
        <f>VLOOKUP($L37,'(作業用)情報入力シート（このシートは印刷しない）'!$B:$S,15,FALSE)</f>
        <v/>
      </c>
      <c r="Q37" s="73" t="str">
        <f>VLOOKUP($L37,'(作業用)情報入力シート（このシートは印刷しない）'!$B:$S,16,FALSE)</f>
        <v/>
      </c>
      <c r="R37" s="73" t="str">
        <f>VLOOKUP($L37,'(作業用)情報入力シート（このシートは印刷しない）'!$B:$S,17,FALSE)</f>
        <v/>
      </c>
      <c r="S37" s="73" t="str">
        <f>VLOOKUP($L37,'(作業用)情報入力シート（このシートは印刷しない）'!$B:$S,18,FALSE)</f>
        <v/>
      </c>
      <c r="T37" s="76"/>
    </row>
    <row r="38" spans="2:31" ht="45" customHeight="1" x14ac:dyDescent="0.55000000000000004">
      <c r="B38" s="71">
        <v>17</v>
      </c>
      <c r="C38" s="73" t="str">
        <f>IF(VLOOKUP($B38,'(作業用)情報入力シート（このシートは印刷しない）'!$B:$S,2,FALSE)="","",IF(VLOOKUP($B38,'(作業用)情報入力シート（このシートは印刷しない）'!$B:$S,12,FALSE)="",0,VLOOKUP($B38,'(作業用)情報入力シート（このシートは印刷しない）'!$B:$S,12,FALSE)))</f>
        <v/>
      </c>
      <c r="D38" s="73" t="str">
        <f>VLOOKUP($B38,'(作業用)情報入力シート（このシートは印刷しない）'!$B:$S,13,FALSE)</f>
        <v/>
      </c>
      <c r="E38" s="73" t="str">
        <f>VLOOKUP($B38,'(作業用)情報入力シート（このシートは印刷しない）'!$B:$S,14,FALSE)</f>
        <v/>
      </c>
      <c r="F38" s="73" t="str">
        <f>VLOOKUP($B38,'(作業用)情報入力シート（このシートは印刷しない）'!$B:$S,15,FALSE)</f>
        <v/>
      </c>
      <c r="G38" s="73" t="str">
        <f>VLOOKUP($B38,'(作業用)情報入力シート（このシートは印刷しない）'!$B:$S,16,FALSE)</f>
        <v/>
      </c>
      <c r="H38" s="73" t="str">
        <f>VLOOKUP($B38,'(作業用)情報入力シート（このシートは印刷しない）'!$B:$S,17,FALSE)</f>
        <v/>
      </c>
      <c r="I38" s="73" t="str">
        <f>VLOOKUP($B38,'(作業用)情報入力シート（このシートは印刷しない）'!$B:$S,18,FALSE)</f>
        <v/>
      </c>
      <c r="J38" s="76"/>
      <c r="K38" s="77"/>
      <c r="L38" s="82">
        <v>42</v>
      </c>
      <c r="M38" s="73" t="str">
        <f>IF(VLOOKUP($L38,'(作業用)情報入力シート（このシートは印刷しない）'!$B:$S,2,FALSE)="","",IF(VLOOKUP($L38,'(作業用)情報入力シート（このシートは印刷しない）'!$B:$S,12,FALSE)="",0,VLOOKUP($L38,'(作業用)情報入力シート（このシートは印刷しない）'!$B:$S,12,FALSE)))</f>
        <v/>
      </c>
      <c r="N38" s="73" t="str">
        <f>VLOOKUP($L38,'(作業用)情報入力シート（このシートは印刷しない）'!$B:$S,13,FALSE)</f>
        <v/>
      </c>
      <c r="O38" s="73" t="str">
        <f>VLOOKUP($L38,'(作業用)情報入力シート（このシートは印刷しない）'!$B:$S,14,FALSE)</f>
        <v/>
      </c>
      <c r="P38" s="73" t="str">
        <f>VLOOKUP($L38,'(作業用)情報入力シート（このシートは印刷しない）'!$B:$S,15,FALSE)</f>
        <v/>
      </c>
      <c r="Q38" s="73" t="str">
        <f>VLOOKUP($L38,'(作業用)情報入力シート（このシートは印刷しない）'!$B:$S,16,FALSE)</f>
        <v/>
      </c>
      <c r="R38" s="73" t="str">
        <f>VLOOKUP($L38,'(作業用)情報入力シート（このシートは印刷しない）'!$B:$S,17,FALSE)</f>
        <v/>
      </c>
      <c r="S38" s="73" t="str">
        <f>VLOOKUP($L38,'(作業用)情報入力シート（このシートは印刷しない）'!$B:$S,18,FALSE)</f>
        <v/>
      </c>
      <c r="T38" s="76"/>
    </row>
    <row r="39" spans="2:31" ht="45" customHeight="1" x14ac:dyDescent="0.55000000000000004">
      <c r="B39" s="71">
        <v>18</v>
      </c>
      <c r="C39" s="73" t="str">
        <f>IF(VLOOKUP($B39,'(作業用)情報入力シート（このシートは印刷しない）'!$B:$S,2,FALSE)="","",IF(VLOOKUP($B39,'(作業用)情報入力シート（このシートは印刷しない）'!$B:$S,12,FALSE)="",0,VLOOKUP($B39,'(作業用)情報入力シート（このシートは印刷しない）'!$B:$S,12,FALSE)))</f>
        <v/>
      </c>
      <c r="D39" s="73" t="str">
        <f>VLOOKUP($B39,'(作業用)情報入力シート（このシートは印刷しない）'!$B:$S,13,FALSE)</f>
        <v/>
      </c>
      <c r="E39" s="73" t="str">
        <f>VLOOKUP($B39,'(作業用)情報入力シート（このシートは印刷しない）'!$B:$S,14,FALSE)</f>
        <v/>
      </c>
      <c r="F39" s="73" t="str">
        <f>VLOOKUP($B39,'(作業用)情報入力シート（このシートは印刷しない）'!$B:$S,15,FALSE)</f>
        <v/>
      </c>
      <c r="G39" s="73" t="str">
        <f>VLOOKUP($B39,'(作業用)情報入力シート（このシートは印刷しない）'!$B:$S,16,FALSE)</f>
        <v/>
      </c>
      <c r="H39" s="73" t="str">
        <f>VLOOKUP($B39,'(作業用)情報入力シート（このシートは印刷しない）'!$B:$S,17,FALSE)</f>
        <v/>
      </c>
      <c r="I39" s="73" t="str">
        <f>VLOOKUP($B39,'(作業用)情報入力シート（このシートは印刷しない）'!$B:$S,18,FALSE)</f>
        <v/>
      </c>
      <c r="J39" s="76"/>
      <c r="K39" s="77"/>
      <c r="L39" s="83">
        <v>43</v>
      </c>
      <c r="M39" s="73" t="str">
        <f>IF(VLOOKUP($L39,'(作業用)情報入力シート（このシートは印刷しない）'!$B:$S,2,FALSE)="","",IF(VLOOKUP($L39,'(作業用)情報入力シート（このシートは印刷しない）'!$B:$S,12,FALSE)="",0,VLOOKUP($L39,'(作業用)情報入力シート（このシートは印刷しない）'!$B:$S,12,FALSE)))</f>
        <v/>
      </c>
      <c r="N39" s="73" t="str">
        <f>VLOOKUP($L39,'(作業用)情報入力シート（このシートは印刷しない）'!$B:$S,13,FALSE)</f>
        <v/>
      </c>
      <c r="O39" s="73" t="str">
        <f>VLOOKUP($L39,'(作業用)情報入力シート（このシートは印刷しない）'!$B:$S,14,FALSE)</f>
        <v/>
      </c>
      <c r="P39" s="73" t="str">
        <f>VLOOKUP($L39,'(作業用)情報入力シート（このシートは印刷しない）'!$B:$S,15,FALSE)</f>
        <v/>
      </c>
      <c r="Q39" s="73" t="str">
        <f>VLOOKUP($L39,'(作業用)情報入力シート（このシートは印刷しない）'!$B:$S,16,FALSE)</f>
        <v/>
      </c>
      <c r="R39" s="73" t="str">
        <f>VLOOKUP($L39,'(作業用)情報入力シート（このシートは印刷しない）'!$B:$S,17,FALSE)</f>
        <v/>
      </c>
      <c r="S39" s="73" t="str">
        <f>VLOOKUP($L39,'(作業用)情報入力シート（このシートは印刷しない）'!$B:$S,18,FALSE)</f>
        <v/>
      </c>
      <c r="T39" s="76"/>
    </row>
    <row r="40" spans="2:31" ht="45" customHeight="1" x14ac:dyDescent="0.55000000000000004">
      <c r="B40" s="71">
        <v>19</v>
      </c>
      <c r="C40" s="73" t="str">
        <f>IF(VLOOKUP($B40,'(作業用)情報入力シート（このシートは印刷しない）'!$B:$S,2,FALSE)="","",IF(VLOOKUP($B40,'(作業用)情報入力シート（このシートは印刷しない）'!$B:$S,12,FALSE)="",0,VLOOKUP($B40,'(作業用)情報入力シート（このシートは印刷しない）'!$B:$S,12,FALSE)))</f>
        <v/>
      </c>
      <c r="D40" s="73" t="str">
        <f>VLOOKUP($B40,'(作業用)情報入力シート（このシートは印刷しない）'!$B:$S,13,FALSE)</f>
        <v/>
      </c>
      <c r="E40" s="73" t="str">
        <f>VLOOKUP($B40,'(作業用)情報入力シート（このシートは印刷しない）'!$B:$S,14,FALSE)</f>
        <v/>
      </c>
      <c r="F40" s="73" t="str">
        <f>VLOOKUP($B40,'(作業用)情報入力シート（このシートは印刷しない）'!$B:$S,15,FALSE)</f>
        <v/>
      </c>
      <c r="G40" s="73" t="str">
        <f>VLOOKUP($B40,'(作業用)情報入力シート（このシートは印刷しない）'!$B:$S,16,FALSE)</f>
        <v/>
      </c>
      <c r="H40" s="73" t="str">
        <f>VLOOKUP($B40,'(作業用)情報入力シート（このシートは印刷しない）'!$B:$S,17,FALSE)</f>
        <v/>
      </c>
      <c r="I40" s="73" t="str">
        <f>VLOOKUP($B40,'(作業用)情報入力シート（このシートは印刷しない）'!$B:$S,18,FALSE)</f>
        <v/>
      </c>
      <c r="J40" s="76"/>
      <c r="K40" s="77"/>
      <c r="L40" s="82">
        <v>44</v>
      </c>
      <c r="M40" s="73" t="str">
        <f>IF(VLOOKUP($L40,'(作業用)情報入力シート（このシートは印刷しない）'!$B:$S,2,FALSE)="","",IF(VLOOKUP($L40,'(作業用)情報入力シート（このシートは印刷しない）'!$B:$S,12,FALSE)="",0,VLOOKUP($L40,'(作業用)情報入力シート（このシートは印刷しない）'!$B:$S,12,FALSE)))</f>
        <v/>
      </c>
      <c r="N40" s="73" t="str">
        <f>VLOOKUP($L40,'(作業用)情報入力シート（このシートは印刷しない）'!$B:$S,13,FALSE)</f>
        <v/>
      </c>
      <c r="O40" s="73" t="str">
        <f>VLOOKUP($L40,'(作業用)情報入力シート（このシートは印刷しない）'!$B:$S,14,FALSE)</f>
        <v/>
      </c>
      <c r="P40" s="73" t="str">
        <f>VLOOKUP($L40,'(作業用)情報入力シート（このシートは印刷しない）'!$B:$S,15,FALSE)</f>
        <v/>
      </c>
      <c r="Q40" s="73" t="str">
        <f>VLOOKUP($L40,'(作業用)情報入力シート（このシートは印刷しない）'!$B:$S,16,FALSE)</f>
        <v/>
      </c>
      <c r="R40" s="73" t="str">
        <f>VLOOKUP($L40,'(作業用)情報入力シート（このシートは印刷しない）'!$B:$S,17,FALSE)</f>
        <v/>
      </c>
      <c r="S40" s="73" t="str">
        <f>VLOOKUP($L40,'(作業用)情報入力シート（このシートは印刷しない）'!$B:$S,18,FALSE)</f>
        <v/>
      </c>
      <c r="T40" s="76"/>
    </row>
    <row r="41" spans="2:31" ht="45" customHeight="1" x14ac:dyDescent="0.55000000000000004">
      <c r="B41" s="71">
        <v>20</v>
      </c>
      <c r="C41" s="73" t="str">
        <f>IF(VLOOKUP($B41,'(作業用)情報入力シート（このシートは印刷しない）'!$B:$S,2,FALSE)="","",IF(VLOOKUP($B41,'(作業用)情報入力シート（このシートは印刷しない）'!$B:$S,12,FALSE)="",0,VLOOKUP($B41,'(作業用)情報入力シート（このシートは印刷しない）'!$B:$S,12,FALSE)))</f>
        <v/>
      </c>
      <c r="D41" s="73" t="str">
        <f>VLOOKUP($B41,'(作業用)情報入力シート（このシートは印刷しない）'!$B:$S,13,FALSE)</f>
        <v/>
      </c>
      <c r="E41" s="73" t="str">
        <f>VLOOKUP($B41,'(作業用)情報入力シート（このシートは印刷しない）'!$B:$S,14,FALSE)</f>
        <v/>
      </c>
      <c r="F41" s="73" t="str">
        <f>VLOOKUP($B41,'(作業用)情報入力シート（このシートは印刷しない）'!$B:$S,15,FALSE)</f>
        <v/>
      </c>
      <c r="G41" s="73" t="str">
        <f>VLOOKUP($B41,'(作業用)情報入力シート（このシートは印刷しない）'!$B:$S,16,FALSE)</f>
        <v/>
      </c>
      <c r="H41" s="73" t="str">
        <f>VLOOKUP($B41,'(作業用)情報入力シート（このシートは印刷しない）'!$B:$S,17,FALSE)</f>
        <v/>
      </c>
      <c r="I41" s="73" t="str">
        <f>VLOOKUP($B41,'(作業用)情報入力シート（このシートは印刷しない）'!$B:$S,18,FALSE)</f>
        <v/>
      </c>
      <c r="J41" s="76"/>
      <c r="K41" s="77"/>
      <c r="L41" s="83">
        <v>45</v>
      </c>
      <c r="M41" s="73" t="str">
        <f>IF(VLOOKUP($L41,'(作業用)情報入力シート（このシートは印刷しない）'!$B:$S,2,FALSE)="","",IF(VLOOKUP($L41,'(作業用)情報入力シート（このシートは印刷しない）'!$B:$S,12,FALSE)="",0,VLOOKUP($L41,'(作業用)情報入力シート（このシートは印刷しない）'!$B:$S,12,FALSE)))</f>
        <v/>
      </c>
      <c r="N41" s="73" t="str">
        <f>VLOOKUP($L41,'(作業用)情報入力シート（このシートは印刷しない）'!$B:$S,13,FALSE)</f>
        <v/>
      </c>
      <c r="O41" s="73" t="str">
        <f>VLOOKUP($L41,'(作業用)情報入力シート（このシートは印刷しない）'!$B:$S,14,FALSE)</f>
        <v/>
      </c>
      <c r="P41" s="73" t="str">
        <f>VLOOKUP($L41,'(作業用)情報入力シート（このシートは印刷しない）'!$B:$S,15,FALSE)</f>
        <v/>
      </c>
      <c r="Q41" s="73" t="str">
        <f>VLOOKUP($L41,'(作業用)情報入力シート（このシートは印刷しない）'!$B:$S,16,FALSE)</f>
        <v/>
      </c>
      <c r="R41" s="73" t="str">
        <f>VLOOKUP($L41,'(作業用)情報入力シート（このシートは印刷しない）'!$B:$S,17,FALSE)</f>
        <v/>
      </c>
      <c r="S41" s="73" t="str">
        <f>VLOOKUP($L41,'(作業用)情報入力シート（このシートは印刷しない）'!$B:$S,18,FALSE)</f>
        <v/>
      </c>
      <c r="T41" s="76"/>
    </row>
    <row r="42" spans="2:31" ht="45" customHeight="1" x14ac:dyDescent="0.55000000000000004">
      <c r="B42" s="71">
        <v>21</v>
      </c>
      <c r="C42" s="73" t="str">
        <f>IF(VLOOKUP($B42,'(作業用)情報入力シート（このシートは印刷しない）'!$B:$S,2,FALSE)="","",IF(VLOOKUP($B42,'(作業用)情報入力シート（このシートは印刷しない）'!$B:$S,12,FALSE)="",0,VLOOKUP($B42,'(作業用)情報入力シート（このシートは印刷しない）'!$B:$S,12,FALSE)))</f>
        <v/>
      </c>
      <c r="D42" s="73" t="str">
        <f>VLOOKUP($B42,'(作業用)情報入力シート（このシートは印刷しない）'!$B:$S,13,FALSE)</f>
        <v/>
      </c>
      <c r="E42" s="73" t="str">
        <f>VLOOKUP($B42,'(作業用)情報入力シート（このシートは印刷しない）'!$B:$S,14,FALSE)</f>
        <v/>
      </c>
      <c r="F42" s="73" t="str">
        <f>VLOOKUP($B42,'(作業用)情報入力シート（このシートは印刷しない）'!$B:$S,15,FALSE)</f>
        <v/>
      </c>
      <c r="G42" s="73" t="str">
        <f>VLOOKUP($B42,'(作業用)情報入力シート（このシートは印刷しない）'!$B:$S,16,FALSE)</f>
        <v/>
      </c>
      <c r="H42" s="73" t="str">
        <f>VLOOKUP($B42,'(作業用)情報入力シート（このシートは印刷しない）'!$B:$S,17,FALSE)</f>
        <v/>
      </c>
      <c r="I42" s="73" t="str">
        <f>VLOOKUP($B42,'(作業用)情報入力シート（このシートは印刷しない）'!$B:$S,18,FALSE)</f>
        <v/>
      </c>
      <c r="J42" s="76"/>
      <c r="K42" s="77"/>
      <c r="L42" s="83">
        <v>46</v>
      </c>
      <c r="M42" s="73" t="str">
        <f>IF(VLOOKUP($L42,'(作業用)情報入力シート（このシートは印刷しない）'!$B:$S,2,FALSE)="","",IF(VLOOKUP($L42,'(作業用)情報入力シート（このシートは印刷しない）'!$B:$S,12,FALSE)="",0,VLOOKUP($L42,'(作業用)情報入力シート（このシートは印刷しない）'!$B:$S,12,FALSE)))</f>
        <v/>
      </c>
      <c r="N42" s="73" t="str">
        <f>VLOOKUP($L42,'(作業用)情報入力シート（このシートは印刷しない）'!$B:$S,13,FALSE)</f>
        <v/>
      </c>
      <c r="O42" s="73" t="str">
        <f>VLOOKUP($L42,'(作業用)情報入力シート（このシートは印刷しない）'!$B:$S,14,FALSE)</f>
        <v/>
      </c>
      <c r="P42" s="73" t="str">
        <f>VLOOKUP($L42,'(作業用)情報入力シート（このシートは印刷しない）'!$B:$S,15,FALSE)</f>
        <v/>
      </c>
      <c r="Q42" s="73" t="str">
        <f>VLOOKUP($L42,'(作業用)情報入力シート（このシートは印刷しない）'!$B:$S,16,FALSE)</f>
        <v/>
      </c>
      <c r="R42" s="73" t="str">
        <f>VLOOKUP($L42,'(作業用)情報入力シート（このシートは印刷しない）'!$B:$S,17,FALSE)</f>
        <v/>
      </c>
      <c r="S42" s="73" t="str">
        <f>VLOOKUP($L42,'(作業用)情報入力シート（このシートは印刷しない）'!$B:$S,18,FALSE)</f>
        <v/>
      </c>
      <c r="T42" s="76"/>
    </row>
    <row r="43" spans="2:31" ht="45" customHeight="1" x14ac:dyDescent="0.55000000000000004">
      <c r="B43" s="71">
        <v>22</v>
      </c>
      <c r="C43" s="73" t="str">
        <f>IF(VLOOKUP($B43,'(作業用)情報入力シート（このシートは印刷しない）'!$B:$S,2,FALSE)="","",IF(VLOOKUP($B43,'(作業用)情報入力シート（このシートは印刷しない）'!$B:$S,12,FALSE)="",0,VLOOKUP($B43,'(作業用)情報入力シート（このシートは印刷しない）'!$B:$S,12,FALSE)))</f>
        <v/>
      </c>
      <c r="D43" s="73" t="str">
        <f>VLOOKUP($B43,'(作業用)情報入力シート（このシートは印刷しない）'!$B:$S,13,FALSE)</f>
        <v/>
      </c>
      <c r="E43" s="73" t="str">
        <f>VLOOKUP($B43,'(作業用)情報入力シート（このシートは印刷しない）'!$B:$S,14,FALSE)</f>
        <v/>
      </c>
      <c r="F43" s="73" t="str">
        <f>VLOOKUP($B43,'(作業用)情報入力シート（このシートは印刷しない）'!$B:$S,15,FALSE)</f>
        <v/>
      </c>
      <c r="G43" s="73" t="str">
        <f>VLOOKUP($B43,'(作業用)情報入力シート（このシートは印刷しない）'!$B:$S,16,FALSE)</f>
        <v/>
      </c>
      <c r="H43" s="73" t="str">
        <f>VLOOKUP($B43,'(作業用)情報入力シート（このシートは印刷しない）'!$B:$S,17,FALSE)</f>
        <v/>
      </c>
      <c r="I43" s="73" t="str">
        <f>VLOOKUP($B43,'(作業用)情報入力シート（このシートは印刷しない）'!$B:$S,18,FALSE)</f>
        <v/>
      </c>
      <c r="J43" s="76"/>
      <c r="K43" s="77"/>
      <c r="L43" s="83">
        <v>47</v>
      </c>
      <c r="M43" s="73" t="str">
        <f>IF(VLOOKUP($L43,'(作業用)情報入力シート（このシートは印刷しない）'!$B:$S,2,FALSE)="","",IF(VLOOKUP($L43,'(作業用)情報入力シート（このシートは印刷しない）'!$B:$S,12,FALSE)="",0,VLOOKUP($L43,'(作業用)情報入力シート（このシートは印刷しない）'!$B:$S,12,FALSE)))</f>
        <v/>
      </c>
      <c r="N43" s="73" t="str">
        <f>VLOOKUP($L43,'(作業用)情報入力シート（このシートは印刷しない）'!$B:$S,13,FALSE)</f>
        <v/>
      </c>
      <c r="O43" s="73" t="str">
        <f>VLOOKUP($L43,'(作業用)情報入力シート（このシートは印刷しない）'!$B:$S,14,FALSE)</f>
        <v/>
      </c>
      <c r="P43" s="73" t="str">
        <f>VLOOKUP($L43,'(作業用)情報入力シート（このシートは印刷しない）'!$B:$S,15,FALSE)</f>
        <v/>
      </c>
      <c r="Q43" s="73" t="str">
        <f>VLOOKUP($L43,'(作業用)情報入力シート（このシートは印刷しない）'!$B:$S,16,FALSE)</f>
        <v/>
      </c>
      <c r="R43" s="73" t="str">
        <f>VLOOKUP($L43,'(作業用)情報入力シート（このシートは印刷しない）'!$B:$S,17,FALSE)</f>
        <v/>
      </c>
      <c r="S43" s="73" t="str">
        <f>VLOOKUP($L43,'(作業用)情報入力シート（このシートは印刷しない）'!$B:$S,18,FALSE)</f>
        <v/>
      </c>
      <c r="T43" s="76"/>
    </row>
    <row r="44" spans="2:31" ht="45" customHeight="1" x14ac:dyDescent="0.55000000000000004">
      <c r="B44" s="71">
        <v>23</v>
      </c>
      <c r="C44" s="73" t="str">
        <f>IF(VLOOKUP($B44,'(作業用)情報入力シート（このシートは印刷しない）'!$B:$S,2,FALSE)="","",IF(VLOOKUP($B44,'(作業用)情報入力シート（このシートは印刷しない）'!$B:$S,12,FALSE)="",0,VLOOKUP($B44,'(作業用)情報入力シート（このシートは印刷しない）'!$B:$S,12,FALSE)))</f>
        <v/>
      </c>
      <c r="D44" s="73" t="str">
        <f>VLOOKUP($B44,'(作業用)情報入力シート（このシートは印刷しない）'!$B:$S,13,FALSE)</f>
        <v/>
      </c>
      <c r="E44" s="73" t="str">
        <f>VLOOKUP($B44,'(作業用)情報入力シート（このシートは印刷しない）'!$B:$S,14,FALSE)</f>
        <v/>
      </c>
      <c r="F44" s="73" t="str">
        <f>VLOOKUP($B44,'(作業用)情報入力シート（このシートは印刷しない）'!$B:$S,15,FALSE)</f>
        <v/>
      </c>
      <c r="G44" s="73" t="str">
        <f>VLOOKUP($B44,'(作業用)情報入力シート（このシートは印刷しない）'!$B:$S,16,FALSE)</f>
        <v/>
      </c>
      <c r="H44" s="73" t="str">
        <f>VLOOKUP($B44,'(作業用)情報入力シート（このシートは印刷しない）'!$B:$S,17,FALSE)</f>
        <v/>
      </c>
      <c r="I44" s="73" t="str">
        <f>VLOOKUP($B44,'(作業用)情報入力シート（このシートは印刷しない）'!$B:$S,18,FALSE)</f>
        <v/>
      </c>
      <c r="J44" s="76"/>
      <c r="K44" s="77"/>
      <c r="L44" s="83">
        <v>48</v>
      </c>
      <c r="M44" s="73" t="str">
        <f>IF(VLOOKUP($L44,'(作業用)情報入力シート（このシートは印刷しない）'!$B:$S,2,FALSE)="","",IF(VLOOKUP($L44,'(作業用)情報入力シート（このシートは印刷しない）'!$B:$S,12,FALSE)="",0,VLOOKUP($L44,'(作業用)情報入力シート（このシートは印刷しない）'!$B:$S,12,FALSE)))</f>
        <v/>
      </c>
      <c r="N44" s="73" t="str">
        <f>VLOOKUP($L44,'(作業用)情報入力シート（このシートは印刷しない）'!$B:$S,13,FALSE)</f>
        <v/>
      </c>
      <c r="O44" s="73" t="str">
        <f>VLOOKUP($L44,'(作業用)情報入力シート（このシートは印刷しない）'!$B:$S,14,FALSE)</f>
        <v/>
      </c>
      <c r="P44" s="73" t="str">
        <f>VLOOKUP($L44,'(作業用)情報入力シート（このシートは印刷しない）'!$B:$S,15,FALSE)</f>
        <v/>
      </c>
      <c r="Q44" s="73" t="str">
        <f>VLOOKUP($L44,'(作業用)情報入力シート（このシートは印刷しない）'!$B:$S,16,FALSE)</f>
        <v/>
      </c>
      <c r="R44" s="73" t="str">
        <f>VLOOKUP($L44,'(作業用)情報入力シート（このシートは印刷しない）'!$B:$S,17,FALSE)</f>
        <v/>
      </c>
      <c r="S44" s="73" t="str">
        <f>VLOOKUP($L44,'(作業用)情報入力シート（このシートは印刷しない）'!$B:$S,18,FALSE)</f>
        <v/>
      </c>
      <c r="T44" s="76"/>
    </row>
    <row r="45" spans="2:31" ht="45" customHeight="1" x14ac:dyDescent="0.55000000000000004">
      <c r="B45" s="71">
        <v>24</v>
      </c>
      <c r="C45" s="73" t="str">
        <f>IF(VLOOKUP($B45,'(作業用)情報入力シート（このシートは印刷しない）'!$B:$S,2,FALSE)="","",IF(VLOOKUP($B45,'(作業用)情報入力シート（このシートは印刷しない）'!$B:$S,12,FALSE)="",0,VLOOKUP($B45,'(作業用)情報入力シート（このシートは印刷しない）'!$B:$S,12,FALSE)))</f>
        <v/>
      </c>
      <c r="D45" s="73" t="str">
        <f>VLOOKUP($B45,'(作業用)情報入力シート（このシートは印刷しない）'!$B:$S,13,FALSE)</f>
        <v/>
      </c>
      <c r="E45" s="73" t="str">
        <f>VLOOKUP($B45,'(作業用)情報入力シート（このシートは印刷しない）'!$B:$S,14,FALSE)</f>
        <v/>
      </c>
      <c r="F45" s="73" t="str">
        <f>VLOOKUP($B45,'(作業用)情報入力シート（このシートは印刷しない）'!$B:$S,15,FALSE)</f>
        <v/>
      </c>
      <c r="G45" s="73" t="str">
        <f>VLOOKUP($B45,'(作業用)情報入力シート（このシートは印刷しない）'!$B:$S,16,FALSE)</f>
        <v/>
      </c>
      <c r="H45" s="73" t="str">
        <f>VLOOKUP($B45,'(作業用)情報入力シート（このシートは印刷しない）'!$B:$S,17,FALSE)</f>
        <v/>
      </c>
      <c r="I45" s="73" t="str">
        <f>VLOOKUP($B45,'(作業用)情報入力シート（このシートは印刷しない）'!$B:$S,18,FALSE)</f>
        <v/>
      </c>
      <c r="J45" s="76"/>
      <c r="K45" s="77"/>
      <c r="L45" s="83">
        <v>49</v>
      </c>
      <c r="M45" s="73" t="str">
        <f>IF(VLOOKUP($L45,'(作業用)情報入力シート（このシートは印刷しない）'!$B:$S,2,FALSE)="","",IF(VLOOKUP($L45,'(作業用)情報入力シート（このシートは印刷しない）'!$B:$S,12,FALSE)="",0,VLOOKUP($L45,'(作業用)情報入力シート（このシートは印刷しない）'!$B:$S,12,FALSE)))</f>
        <v/>
      </c>
      <c r="N45" s="73" t="str">
        <f>VLOOKUP($L45,'(作業用)情報入力シート（このシートは印刷しない）'!$B:$S,13,FALSE)</f>
        <v/>
      </c>
      <c r="O45" s="73" t="str">
        <f>VLOOKUP($L45,'(作業用)情報入力シート（このシートは印刷しない）'!$B:$S,14,FALSE)</f>
        <v/>
      </c>
      <c r="P45" s="73" t="str">
        <f>VLOOKUP($L45,'(作業用)情報入力シート（このシートは印刷しない）'!$B:$S,15,FALSE)</f>
        <v/>
      </c>
      <c r="Q45" s="73" t="str">
        <f>VLOOKUP($L45,'(作業用)情報入力シート（このシートは印刷しない）'!$B:$S,16,FALSE)</f>
        <v/>
      </c>
      <c r="R45" s="73" t="str">
        <f>VLOOKUP($L45,'(作業用)情報入力シート（このシートは印刷しない）'!$B:$S,17,FALSE)</f>
        <v/>
      </c>
      <c r="S45" s="73" t="str">
        <f>VLOOKUP($L45,'(作業用)情報入力シート（このシートは印刷しない）'!$B:$S,18,FALSE)</f>
        <v/>
      </c>
      <c r="T45" s="76"/>
    </row>
    <row r="46" spans="2:31" ht="45" customHeight="1" x14ac:dyDescent="0.55000000000000004">
      <c r="B46" s="71">
        <v>25</v>
      </c>
      <c r="C46" s="73" t="str">
        <f>IF(VLOOKUP($B46,'(作業用)情報入力シート（このシートは印刷しない）'!$B:$S,2,FALSE)="","",IF(VLOOKUP($B46,'(作業用)情報入力シート（このシートは印刷しない）'!$B:$S,12,FALSE)="",0,VLOOKUP($B46,'(作業用)情報入力シート（このシートは印刷しない）'!$B:$S,12,FALSE)))</f>
        <v/>
      </c>
      <c r="D46" s="73" t="str">
        <f>VLOOKUP($B46,'(作業用)情報入力シート（このシートは印刷しない）'!$B:$S,13,FALSE)</f>
        <v/>
      </c>
      <c r="E46" s="73" t="str">
        <f>VLOOKUP($B46,'(作業用)情報入力シート（このシートは印刷しない）'!$B:$S,14,FALSE)</f>
        <v/>
      </c>
      <c r="F46" s="73" t="str">
        <f>VLOOKUP($B46,'(作業用)情報入力シート（このシートは印刷しない）'!$B:$S,15,FALSE)</f>
        <v/>
      </c>
      <c r="G46" s="73" t="str">
        <f>VLOOKUP($B46,'(作業用)情報入力シート（このシートは印刷しない）'!$B:$S,16,FALSE)</f>
        <v/>
      </c>
      <c r="H46" s="73" t="str">
        <f>VLOOKUP($B46,'(作業用)情報入力シート（このシートは印刷しない）'!$B:$S,17,FALSE)</f>
        <v/>
      </c>
      <c r="I46" s="73" t="str">
        <f>VLOOKUP($B46,'(作業用)情報入力シート（このシートは印刷しない）'!$B:$S,18,FALSE)</f>
        <v/>
      </c>
      <c r="J46" s="76"/>
      <c r="K46" s="77"/>
      <c r="L46" s="83">
        <v>50</v>
      </c>
      <c r="M46" s="73" t="str">
        <f>IF(VLOOKUP($L46,'(作業用)情報入力シート（このシートは印刷しない）'!$B:$S,2,FALSE)="","",IF(VLOOKUP($L46,'(作業用)情報入力シート（このシートは印刷しない）'!$B:$S,12,FALSE)="",0,VLOOKUP($L46,'(作業用)情報入力シート（このシートは印刷しない）'!$B:$S,12,FALSE)))</f>
        <v/>
      </c>
      <c r="N46" s="73" t="str">
        <f>VLOOKUP($L46,'(作業用)情報入力シート（このシートは印刷しない）'!$B:$S,13,FALSE)</f>
        <v/>
      </c>
      <c r="O46" s="73" t="str">
        <f>VLOOKUP($L46,'(作業用)情報入力シート（このシートは印刷しない）'!$B:$S,14,FALSE)</f>
        <v/>
      </c>
      <c r="P46" s="73" t="str">
        <f>VLOOKUP($L46,'(作業用)情報入力シート（このシートは印刷しない）'!$B:$S,15,FALSE)</f>
        <v/>
      </c>
      <c r="Q46" s="73" t="str">
        <f>VLOOKUP($L46,'(作業用)情報入力シート（このシートは印刷しない）'!$B:$S,16,FALSE)</f>
        <v/>
      </c>
      <c r="R46" s="73" t="str">
        <f>VLOOKUP($L46,'(作業用)情報入力シート（このシートは印刷しない）'!$B:$S,17,FALSE)</f>
        <v/>
      </c>
      <c r="S46" s="73" t="str">
        <f>VLOOKUP($L46,'(作業用)情報入力シート（このシートは印刷しない）'!$B:$S,18,FALSE)</f>
        <v/>
      </c>
      <c r="T46" s="76"/>
    </row>
    <row r="47" spans="2:31" ht="45" customHeight="1" x14ac:dyDescent="0.55000000000000004">
      <c r="K47" s="77"/>
      <c r="L47" s="77"/>
      <c r="M47" s="77"/>
      <c r="N47" s="77"/>
      <c r="O47" s="77"/>
      <c r="P47" s="77"/>
      <c r="Q47" s="77"/>
      <c r="R47" s="77"/>
      <c r="S47" s="77"/>
      <c r="T47" s="77"/>
      <c r="W47" s="99" t="s">
        <v>319</v>
      </c>
    </row>
    <row r="48" spans="2:31" ht="35" customHeight="1" x14ac:dyDescent="0.55000000000000004">
      <c r="W48" s="106" t="s">
        <v>41</v>
      </c>
      <c r="X48" s="106" t="s">
        <v>197</v>
      </c>
      <c r="Y48" s="106" t="s">
        <v>203</v>
      </c>
      <c r="Z48" s="106" t="s">
        <v>49</v>
      </c>
      <c r="AB48" s="106" t="s">
        <v>41</v>
      </c>
      <c r="AC48" s="106" t="s">
        <v>197</v>
      </c>
      <c r="AD48" s="106" t="s">
        <v>203</v>
      </c>
      <c r="AE48" s="106" t="s">
        <v>49</v>
      </c>
    </row>
    <row r="49" spans="2:36" s="99" customFormat="1" ht="45" customHeight="1" x14ac:dyDescent="0.55000000000000004">
      <c r="B49" s="100"/>
      <c r="C49" s="100"/>
      <c r="D49" s="100"/>
      <c r="E49" s="100"/>
      <c r="F49" s="100"/>
      <c r="G49" s="100"/>
      <c r="H49" s="100"/>
      <c r="I49" s="100"/>
      <c r="W49" s="79" t="str">
        <f>IF('(作業用)情報入力シート（このシートは印刷しない）'!C28="","",'(作業用)情報入力シート（このシートは印刷しない）'!B28)</f>
        <v/>
      </c>
      <c r="X49" s="79" t="str">
        <f>IF('(作業用)情報入力シート（このシートは印刷しない）'!C28="","",'(作業用)情報入力シート（このシートは印刷しない）'!C28)</f>
        <v/>
      </c>
      <c r="Y49" s="79" t="str">
        <f>IF('(作業用)情報入力シート（このシートは印刷しない）'!C28="","",'(作業用)情報入力シート（このシートは印刷しない）'!D28)</f>
        <v/>
      </c>
      <c r="Z49" s="79"/>
      <c r="AA49" s="112"/>
      <c r="AB49" s="79" t="str">
        <f>IF('(作業用)情報入力シート（このシートは印刷しない）'!C53="","",'(作業用)情報入力シート（このシートは印刷しない）'!B53)</f>
        <v/>
      </c>
      <c r="AC49" s="79" t="str">
        <f>IF('(作業用)情報入力シート（このシートは印刷しない）'!C53="","",'(作業用)情報入力シート（このシートは印刷しない）'!C53)</f>
        <v/>
      </c>
      <c r="AD49" s="79" t="str">
        <f>IF('(作業用)情報入力シート（このシートは印刷しない）'!C53="","",'(作業用)情報入力シート（このシートは印刷しない）'!D53)</f>
        <v/>
      </c>
      <c r="AE49" s="79"/>
      <c r="AF49" s="65"/>
      <c r="AG49" s="65"/>
      <c r="AH49" s="65"/>
      <c r="AI49" s="65"/>
      <c r="AJ49" s="65"/>
    </row>
    <row r="50" spans="2:36" s="99" customFormat="1" ht="45" customHeight="1" x14ac:dyDescent="0.55000000000000004">
      <c r="B50" s="100"/>
      <c r="C50" s="100"/>
      <c r="D50" s="100"/>
      <c r="E50" s="100"/>
      <c r="F50" s="100"/>
      <c r="G50" s="100"/>
      <c r="H50" s="100"/>
      <c r="I50" s="100"/>
      <c r="W50" s="79" t="str">
        <f>IF('(作業用)情報入力シート（このシートは印刷しない）'!C29="","",'(作業用)情報入力シート（このシートは印刷しない）'!B29)</f>
        <v/>
      </c>
      <c r="X50" s="79" t="str">
        <f>IF('(作業用)情報入力シート（このシートは印刷しない）'!C29="","",'(作業用)情報入力シート（このシートは印刷しない）'!C29)</f>
        <v/>
      </c>
      <c r="Y50" s="79" t="str">
        <f>IF('(作業用)情報入力シート（このシートは印刷しない）'!C29="","",'(作業用)情報入力シート（このシートは印刷しない）'!D29)</f>
        <v/>
      </c>
      <c r="Z50" s="79"/>
      <c r="AA50" s="112"/>
      <c r="AB50" s="79" t="str">
        <f>IF('(作業用)情報入力シート（このシートは印刷しない）'!C54="","",'(作業用)情報入力シート（このシートは印刷しない）'!B54)</f>
        <v/>
      </c>
      <c r="AC50" s="79" t="str">
        <f>IF('(作業用)情報入力シート（このシートは印刷しない）'!C54="","",'(作業用)情報入力シート（このシートは印刷しない）'!C54)</f>
        <v/>
      </c>
      <c r="AD50" s="79" t="str">
        <f>IF('(作業用)情報入力シート（このシートは印刷しない）'!C54="","",'(作業用)情報入力シート（このシートは印刷しない）'!D54)</f>
        <v/>
      </c>
      <c r="AE50" s="79"/>
      <c r="AF50" s="65"/>
      <c r="AG50" s="65"/>
      <c r="AH50" s="65"/>
      <c r="AI50" s="65"/>
      <c r="AJ50" s="65"/>
    </row>
    <row r="51" spans="2:36" s="99" customFormat="1" ht="45" customHeight="1" x14ac:dyDescent="0.55000000000000004">
      <c r="B51" s="100"/>
      <c r="C51" s="100"/>
      <c r="D51" s="100"/>
      <c r="E51" s="100"/>
      <c r="F51" s="100"/>
      <c r="G51" s="100"/>
      <c r="H51" s="100"/>
      <c r="I51" s="100"/>
      <c r="W51" s="79" t="str">
        <f>IF('(作業用)情報入力シート（このシートは印刷しない）'!C30="","",'(作業用)情報入力シート（このシートは印刷しない）'!B30)</f>
        <v/>
      </c>
      <c r="X51" s="79" t="str">
        <f>IF('(作業用)情報入力シート（このシートは印刷しない）'!C30="","",'(作業用)情報入力シート（このシートは印刷しない）'!C30)</f>
        <v/>
      </c>
      <c r="Y51" s="79" t="str">
        <f>IF('(作業用)情報入力シート（このシートは印刷しない）'!C30="","",'(作業用)情報入力シート（このシートは印刷しない）'!D30)</f>
        <v/>
      </c>
      <c r="Z51" s="79"/>
      <c r="AA51" s="112"/>
      <c r="AB51" s="79" t="str">
        <f>IF('(作業用)情報入力シート（このシートは印刷しない）'!C55="","",'(作業用)情報入力シート（このシートは印刷しない）'!B55)</f>
        <v/>
      </c>
      <c r="AC51" s="79" t="str">
        <f>IF('(作業用)情報入力シート（このシートは印刷しない）'!C55="","",'(作業用)情報入力シート（このシートは印刷しない）'!C55)</f>
        <v/>
      </c>
      <c r="AD51" s="79" t="str">
        <f>IF('(作業用)情報入力シート（このシートは印刷しない）'!C55="","",'(作業用)情報入力シート（このシートは印刷しない）'!D55)</f>
        <v/>
      </c>
      <c r="AE51" s="79"/>
      <c r="AF51" s="65"/>
      <c r="AG51" s="65"/>
      <c r="AH51" s="65"/>
      <c r="AI51" s="65"/>
      <c r="AJ51" s="65"/>
    </row>
    <row r="52" spans="2:36" s="99" customFormat="1" ht="45" customHeight="1" x14ac:dyDescent="0.55000000000000004">
      <c r="B52" s="100"/>
      <c r="C52" s="100"/>
      <c r="D52" s="100"/>
      <c r="E52" s="100"/>
      <c r="F52" s="100"/>
      <c r="G52" s="100"/>
      <c r="H52" s="100"/>
      <c r="I52" s="100"/>
      <c r="W52" s="79" t="str">
        <f>IF('(作業用)情報入力シート（このシートは印刷しない）'!C31="","",'(作業用)情報入力シート（このシートは印刷しない）'!B31)</f>
        <v/>
      </c>
      <c r="X52" s="79" t="str">
        <f>IF('(作業用)情報入力シート（このシートは印刷しない）'!C31="","",'(作業用)情報入力シート（このシートは印刷しない）'!C31)</f>
        <v/>
      </c>
      <c r="Y52" s="79" t="str">
        <f>IF('(作業用)情報入力シート（このシートは印刷しない）'!C31="","",'(作業用)情報入力シート（このシートは印刷しない）'!D31)</f>
        <v/>
      </c>
      <c r="Z52" s="79"/>
      <c r="AA52" s="112"/>
      <c r="AB52" s="79" t="str">
        <f>IF('(作業用)情報入力シート（このシートは印刷しない）'!C56="","",'(作業用)情報入力シート（このシートは印刷しない）'!B56)</f>
        <v/>
      </c>
      <c r="AC52" s="79" t="str">
        <f>IF('(作業用)情報入力シート（このシートは印刷しない）'!C56="","",'(作業用)情報入力シート（このシートは印刷しない）'!C56)</f>
        <v/>
      </c>
      <c r="AD52" s="79" t="str">
        <f>IF('(作業用)情報入力シート（このシートは印刷しない）'!C56="","",'(作業用)情報入力シート（このシートは印刷しない）'!D56)</f>
        <v/>
      </c>
      <c r="AE52" s="79"/>
      <c r="AF52" s="65"/>
      <c r="AG52" s="65"/>
      <c r="AH52" s="65"/>
      <c r="AI52" s="65"/>
      <c r="AJ52" s="65"/>
    </row>
    <row r="53" spans="2:36" s="99" customFormat="1" ht="45" customHeight="1" x14ac:dyDescent="0.55000000000000004">
      <c r="B53" s="100"/>
      <c r="C53" s="100"/>
      <c r="D53" s="100"/>
      <c r="E53" s="100"/>
      <c r="F53" s="100"/>
      <c r="G53" s="100"/>
      <c r="H53" s="100"/>
      <c r="I53" s="100"/>
      <c r="W53" s="79" t="str">
        <f>IF('(作業用)情報入力シート（このシートは印刷しない）'!C32="","",'(作業用)情報入力シート（このシートは印刷しない）'!B32)</f>
        <v/>
      </c>
      <c r="X53" s="79" t="str">
        <f>IF('(作業用)情報入力シート（このシートは印刷しない）'!C32="","",'(作業用)情報入力シート（このシートは印刷しない）'!C32)</f>
        <v/>
      </c>
      <c r="Y53" s="79" t="str">
        <f>IF('(作業用)情報入力シート（このシートは印刷しない）'!C32="","",'(作業用)情報入力シート（このシートは印刷しない）'!D32)</f>
        <v/>
      </c>
      <c r="Z53" s="79"/>
      <c r="AA53" s="112"/>
      <c r="AB53" s="79" t="str">
        <f>IF('(作業用)情報入力シート（このシートは印刷しない）'!C57="","",'(作業用)情報入力シート（このシートは印刷しない）'!B57)</f>
        <v/>
      </c>
      <c r="AC53" s="79" t="str">
        <f>IF('(作業用)情報入力シート（このシートは印刷しない）'!C57="","",'(作業用)情報入力シート（このシートは印刷しない）'!C57)</f>
        <v/>
      </c>
      <c r="AD53" s="79" t="str">
        <f>IF('(作業用)情報入力シート（このシートは印刷しない）'!C57="","",'(作業用)情報入力シート（このシートは印刷しない）'!D57)</f>
        <v/>
      </c>
      <c r="AE53" s="79"/>
      <c r="AF53" s="65"/>
      <c r="AG53" s="65"/>
      <c r="AH53" s="65"/>
      <c r="AI53" s="65"/>
      <c r="AJ53" s="65"/>
    </row>
    <row r="54" spans="2:36" s="99" customFormat="1" ht="45" customHeight="1" x14ac:dyDescent="0.55000000000000004">
      <c r="B54" s="100"/>
      <c r="C54" s="100"/>
      <c r="D54" s="100"/>
      <c r="E54" s="100"/>
      <c r="F54" s="100"/>
      <c r="G54" s="100"/>
      <c r="H54" s="100"/>
      <c r="I54" s="100"/>
      <c r="W54" s="79" t="str">
        <f>IF('(作業用)情報入力シート（このシートは印刷しない）'!C33="","",'(作業用)情報入力シート（このシートは印刷しない）'!B33)</f>
        <v/>
      </c>
      <c r="X54" s="79" t="str">
        <f>IF('(作業用)情報入力シート（このシートは印刷しない）'!C33="","",'(作業用)情報入力シート（このシートは印刷しない）'!C33)</f>
        <v/>
      </c>
      <c r="Y54" s="79" t="str">
        <f>IF('(作業用)情報入力シート（このシートは印刷しない）'!C33="","",'(作業用)情報入力シート（このシートは印刷しない）'!D33)</f>
        <v/>
      </c>
      <c r="Z54" s="79"/>
      <c r="AA54" s="112"/>
      <c r="AB54" s="79" t="str">
        <f>IF('(作業用)情報入力シート（このシートは印刷しない）'!C58="","",'(作業用)情報入力シート（このシートは印刷しない）'!B58)</f>
        <v/>
      </c>
      <c r="AC54" s="79" t="str">
        <f>IF('(作業用)情報入力シート（このシートは印刷しない）'!C58="","",'(作業用)情報入力シート（このシートは印刷しない）'!C58)</f>
        <v/>
      </c>
      <c r="AD54" s="79" t="str">
        <f>IF('(作業用)情報入力シート（このシートは印刷しない）'!C58="","",'(作業用)情報入力シート（このシートは印刷しない）'!D58)</f>
        <v/>
      </c>
      <c r="AE54" s="79"/>
      <c r="AF54" s="65"/>
      <c r="AG54" s="65"/>
      <c r="AH54" s="65"/>
      <c r="AI54" s="65"/>
      <c r="AJ54" s="65"/>
    </row>
    <row r="55" spans="2:36" s="99" customFormat="1" ht="45" customHeight="1" x14ac:dyDescent="0.55000000000000004">
      <c r="B55" s="100"/>
      <c r="C55" s="100"/>
      <c r="D55" s="100"/>
      <c r="E55" s="100"/>
      <c r="F55" s="100"/>
      <c r="G55" s="100"/>
      <c r="H55" s="100"/>
      <c r="I55" s="100"/>
      <c r="W55" s="79" t="str">
        <f>IF('(作業用)情報入力シート（このシートは印刷しない）'!C34="","",'(作業用)情報入力シート（このシートは印刷しない）'!B34)</f>
        <v/>
      </c>
      <c r="X55" s="79" t="str">
        <f>IF('(作業用)情報入力シート（このシートは印刷しない）'!C34="","",'(作業用)情報入力シート（このシートは印刷しない）'!C34)</f>
        <v/>
      </c>
      <c r="Y55" s="79" t="str">
        <f>IF('(作業用)情報入力シート（このシートは印刷しない）'!C34="","",'(作業用)情報入力シート（このシートは印刷しない）'!D34)</f>
        <v/>
      </c>
      <c r="Z55" s="79"/>
      <c r="AA55" s="112"/>
      <c r="AB55" s="79" t="str">
        <f>IF('(作業用)情報入力シート（このシートは印刷しない）'!C59="","",'(作業用)情報入力シート（このシートは印刷しない）'!B59)</f>
        <v/>
      </c>
      <c r="AC55" s="79" t="str">
        <f>IF('(作業用)情報入力シート（このシートは印刷しない）'!C59="","",'(作業用)情報入力シート（このシートは印刷しない）'!C59)</f>
        <v/>
      </c>
      <c r="AD55" s="79" t="str">
        <f>IF('(作業用)情報入力シート（このシートは印刷しない）'!C59="","",'(作業用)情報入力シート（このシートは印刷しない）'!D59)</f>
        <v/>
      </c>
      <c r="AE55" s="79"/>
      <c r="AF55" s="65"/>
      <c r="AG55" s="65"/>
      <c r="AH55" s="65"/>
      <c r="AI55" s="65"/>
      <c r="AJ55" s="65"/>
    </row>
    <row r="56" spans="2:36" s="99" customFormat="1" ht="45" customHeight="1" x14ac:dyDescent="0.55000000000000004">
      <c r="B56" s="100"/>
      <c r="C56" s="100"/>
      <c r="D56" s="100"/>
      <c r="E56" s="100"/>
      <c r="F56" s="100"/>
      <c r="G56" s="100"/>
      <c r="H56" s="100"/>
      <c r="I56" s="100"/>
      <c r="W56" s="79" t="str">
        <f>IF('(作業用)情報入力シート（このシートは印刷しない）'!C35="","",'(作業用)情報入力シート（このシートは印刷しない）'!B35)</f>
        <v/>
      </c>
      <c r="X56" s="79" t="str">
        <f>IF('(作業用)情報入力シート（このシートは印刷しない）'!C35="","",'(作業用)情報入力シート（このシートは印刷しない）'!C35)</f>
        <v/>
      </c>
      <c r="Y56" s="79" t="str">
        <f>IF('(作業用)情報入力シート（このシートは印刷しない）'!C35="","",'(作業用)情報入力シート（このシートは印刷しない）'!D35)</f>
        <v/>
      </c>
      <c r="Z56" s="79"/>
      <c r="AA56" s="112"/>
      <c r="AB56" s="79" t="str">
        <f>IF('(作業用)情報入力シート（このシートは印刷しない）'!C60="","",'(作業用)情報入力シート（このシートは印刷しない）'!B60)</f>
        <v/>
      </c>
      <c r="AC56" s="79" t="str">
        <f>IF('(作業用)情報入力シート（このシートは印刷しない）'!C60="","",'(作業用)情報入力シート（このシートは印刷しない）'!C60)</f>
        <v/>
      </c>
      <c r="AD56" s="79" t="str">
        <f>IF('(作業用)情報入力シート（このシートは印刷しない）'!C60="","",'(作業用)情報入力シート（このシートは印刷しない）'!D60)</f>
        <v/>
      </c>
      <c r="AE56" s="79"/>
      <c r="AF56" s="65"/>
      <c r="AG56" s="65"/>
      <c r="AH56" s="65"/>
      <c r="AI56" s="65"/>
      <c r="AJ56" s="65"/>
    </row>
    <row r="57" spans="2:36" s="99" customFormat="1" ht="45" customHeight="1" x14ac:dyDescent="0.55000000000000004">
      <c r="B57" s="100"/>
      <c r="C57" s="100"/>
      <c r="D57" s="100"/>
      <c r="E57" s="100"/>
      <c r="F57" s="100"/>
      <c r="G57" s="100"/>
      <c r="H57" s="100"/>
      <c r="I57" s="100"/>
      <c r="W57" s="79" t="str">
        <f>IF('(作業用)情報入力シート（このシートは印刷しない）'!C36="","",'(作業用)情報入力シート（このシートは印刷しない）'!B36)</f>
        <v/>
      </c>
      <c r="X57" s="79" t="str">
        <f>IF('(作業用)情報入力シート（このシートは印刷しない）'!C36="","",'(作業用)情報入力シート（このシートは印刷しない）'!C36)</f>
        <v/>
      </c>
      <c r="Y57" s="79" t="str">
        <f>IF('(作業用)情報入力シート（このシートは印刷しない）'!C36="","",'(作業用)情報入力シート（このシートは印刷しない）'!D36)</f>
        <v/>
      </c>
      <c r="Z57" s="79"/>
      <c r="AA57" s="112"/>
      <c r="AB57" s="79" t="str">
        <f>IF('(作業用)情報入力シート（このシートは印刷しない）'!C61="","",'(作業用)情報入力シート（このシートは印刷しない）'!B61)</f>
        <v/>
      </c>
      <c r="AC57" s="79" t="str">
        <f>IF('(作業用)情報入力シート（このシートは印刷しない）'!C61="","",'(作業用)情報入力シート（このシートは印刷しない）'!C61)</f>
        <v/>
      </c>
      <c r="AD57" s="79" t="str">
        <f>IF('(作業用)情報入力シート（このシートは印刷しない）'!C61="","",'(作業用)情報入力シート（このシートは印刷しない）'!D61)</f>
        <v/>
      </c>
      <c r="AE57" s="79"/>
      <c r="AF57" s="65"/>
      <c r="AG57" s="65"/>
      <c r="AH57" s="65"/>
      <c r="AI57" s="65"/>
      <c r="AJ57" s="65"/>
    </row>
    <row r="58" spans="2:36" s="99" customFormat="1" ht="45" customHeight="1" x14ac:dyDescent="0.55000000000000004">
      <c r="B58" s="100"/>
      <c r="C58" s="100"/>
      <c r="D58" s="100"/>
      <c r="E58" s="100"/>
      <c r="F58" s="100"/>
      <c r="G58" s="100"/>
      <c r="H58" s="100"/>
      <c r="I58" s="100"/>
      <c r="W58" s="79" t="str">
        <f>IF('(作業用)情報入力シート（このシートは印刷しない）'!C37="","",'(作業用)情報入力シート（このシートは印刷しない）'!B37)</f>
        <v/>
      </c>
      <c r="X58" s="79" t="str">
        <f>IF('(作業用)情報入力シート（このシートは印刷しない）'!C37="","",'(作業用)情報入力シート（このシートは印刷しない）'!C37)</f>
        <v/>
      </c>
      <c r="Y58" s="79" t="str">
        <f>IF('(作業用)情報入力シート（このシートは印刷しない）'!C37="","",'(作業用)情報入力シート（このシートは印刷しない）'!D37)</f>
        <v/>
      </c>
      <c r="Z58" s="79"/>
      <c r="AA58" s="112"/>
      <c r="AB58" s="79" t="str">
        <f>IF('(作業用)情報入力シート（このシートは印刷しない）'!C62="","",'(作業用)情報入力シート（このシートは印刷しない）'!B62)</f>
        <v/>
      </c>
      <c r="AC58" s="79" t="str">
        <f>IF('(作業用)情報入力シート（このシートは印刷しない）'!C62="","",'(作業用)情報入力シート（このシートは印刷しない）'!C62)</f>
        <v/>
      </c>
      <c r="AD58" s="79" t="str">
        <f>IF('(作業用)情報入力シート（このシートは印刷しない）'!C62="","",'(作業用)情報入力シート（このシートは印刷しない）'!D62)</f>
        <v/>
      </c>
      <c r="AE58" s="79"/>
      <c r="AF58" s="65"/>
      <c r="AG58" s="65"/>
      <c r="AH58" s="65"/>
      <c r="AI58" s="65"/>
      <c r="AJ58" s="65"/>
    </row>
    <row r="59" spans="2:36" s="99" customFormat="1" ht="45" customHeight="1" x14ac:dyDescent="0.55000000000000004">
      <c r="B59" s="100"/>
      <c r="C59" s="100"/>
      <c r="D59" s="100"/>
      <c r="E59" s="100"/>
      <c r="F59" s="100"/>
      <c r="G59" s="100"/>
      <c r="H59" s="100"/>
      <c r="I59" s="100"/>
      <c r="W59" s="79" t="str">
        <f>IF('(作業用)情報入力シート（このシートは印刷しない）'!C38="","",'(作業用)情報入力シート（このシートは印刷しない）'!B38)</f>
        <v/>
      </c>
      <c r="X59" s="79" t="str">
        <f>IF('(作業用)情報入力シート（このシートは印刷しない）'!C38="","",'(作業用)情報入力シート（このシートは印刷しない）'!C38)</f>
        <v/>
      </c>
      <c r="Y59" s="79" t="str">
        <f>IF('(作業用)情報入力シート（このシートは印刷しない）'!C38="","",'(作業用)情報入力シート（このシートは印刷しない）'!D38)</f>
        <v/>
      </c>
      <c r="Z59" s="79"/>
      <c r="AA59" s="112"/>
      <c r="AB59" s="79" t="str">
        <f>IF('(作業用)情報入力シート（このシートは印刷しない）'!C63="","",'(作業用)情報入力シート（このシートは印刷しない）'!B63)</f>
        <v/>
      </c>
      <c r="AC59" s="79" t="str">
        <f>IF('(作業用)情報入力シート（このシートは印刷しない）'!C63="","",'(作業用)情報入力シート（このシートは印刷しない）'!C63)</f>
        <v/>
      </c>
      <c r="AD59" s="79" t="str">
        <f>IF('(作業用)情報入力シート（このシートは印刷しない）'!C63="","",'(作業用)情報入力シート（このシートは印刷しない）'!D63)</f>
        <v/>
      </c>
      <c r="AE59" s="79"/>
      <c r="AF59" s="65"/>
      <c r="AG59" s="65"/>
      <c r="AH59" s="65"/>
      <c r="AI59" s="65"/>
      <c r="AJ59" s="65"/>
    </row>
    <row r="60" spans="2:36" s="99" customFormat="1" ht="45" customHeight="1" x14ac:dyDescent="0.55000000000000004">
      <c r="B60" s="100"/>
      <c r="C60" s="100"/>
      <c r="D60" s="100"/>
      <c r="E60" s="100"/>
      <c r="F60" s="100"/>
      <c r="G60" s="100"/>
      <c r="H60" s="100"/>
      <c r="I60" s="100"/>
      <c r="W60" s="79" t="str">
        <f>IF('(作業用)情報入力シート（このシートは印刷しない）'!C39="","",'(作業用)情報入力シート（このシートは印刷しない）'!B39)</f>
        <v/>
      </c>
      <c r="X60" s="79" t="str">
        <f>IF('(作業用)情報入力シート（このシートは印刷しない）'!C39="","",'(作業用)情報入力シート（このシートは印刷しない）'!C39)</f>
        <v/>
      </c>
      <c r="Y60" s="79" t="str">
        <f>IF('(作業用)情報入力シート（このシートは印刷しない）'!C39="","",'(作業用)情報入力シート（このシートは印刷しない）'!D39)</f>
        <v/>
      </c>
      <c r="Z60" s="79"/>
      <c r="AA60" s="112"/>
      <c r="AB60" s="79" t="str">
        <f>IF('(作業用)情報入力シート（このシートは印刷しない）'!C64="","",'(作業用)情報入力シート（このシートは印刷しない）'!B64)</f>
        <v/>
      </c>
      <c r="AC60" s="79" t="str">
        <f>IF('(作業用)情報入力シート（このシートは印刷しない）'!C64="","",'(作業用)情報入力シート（このシートは印刷しない）'!C64)</f>
        <v/>
      </c>
      <c r="AD60" s="79" t="str">
        <f>IF('(作業用)情報入力シート（このシートは印刷しない）'!C64="","",'(作業用)情報入力シート（このシートは印刷しない）'!D64)</f>
        <v/>
      </c>
      <c r="AE60" s="79"/>
      <c r="AF60" s="65"/>
      <c r="AG60" s="65"/>
      <c r="AH60" s="65"/>
      <c r="AI60" s="65"/>
      <c r="AJ60" s="65"/>
    </row>
    <row r="61" spans="2:36" s="99" customFormat="1" ht="45" customHeight="1" x14ac:dyDescent="0.55000000000000004">
      <c r="B61" s="100"/>
      <c r="C61" s="100"/>
      <c r="D61" s="100"/>
      <c r="E61" s="100"/>
      <c r="F61" s="100"/>
      <c r="G61" s="100"/>
      <c r="H61" s="100"/>
      <c r="I61" s="100"/>
      <c r="W61" s="79" t="str">
        <f>IF('(作業用)情報入力シート（このシートは印刷しない）'!C40="","",'(作業用)情報入力シート（このシートは印刷しない）'!B40)</f>
        <v/>
      </c>
      <c r="X61" s="79" t="str">
        <f>IF('(作業用)情報入力シート（このシートは印刷しない）'!C40="","",'(作業用)情報入力シート（このシートは印刷しない）'!C40)</f>
        <v/>
      </c>
      <c r="Y61" s="79" t="str">
        <f>IF('(作業用)情報入力シート（このシートは印刷しない）'!C40="","",'(作業用)情報入力シート（このシートは印刷しない）'!D40)</f>
        <v/>
      </c>
      <c r="Z61" s="79"/>
      <c r="AA61" s="112"/>
      <c r="AB61" s="79" t="str">
        <f>IF('(作業用)情報入力シート（このシートは印刷しない）'!C65="","",'(作業用)情報入力シート（このシートは印刷しない）'!B65)</f>
        <v/>
      </c>
      <c r="AC61" s="79" t="str">
        <f>IF('(作業用)情報入力シート（このシートは印刷しない）'!C65="","",'(作業用)情報入力シート（このシートは印刷しない）'!C65)</f>
        <v/>
      </c>
      <c r="AD61" s="79" t="str">
        <f>IF('(作業用)情報入力シート（このシートは印刷しない）'!C65="","",'(作業用)情報入力シート（このシートは印刷しない）'!D65)</f>
        <v/>
      </c>
      <c r="AE61" s="79"/>
      <c r="AF61" s="65"/>
      <c r="AG61" s="65"/>
      <c r="AH61" s="65"/>
      <c r="AI61" s="65"/>
      <c r="AJ61" s="65"/>
    </row>
    <row r="62" spans="2:36" s="99" customFormat="1" ht="45" customHeight="1" x14ac:dyDescent="0.55000000000000004">
      <c r="B62" s="100"/>
      <c r="C62" s="100"/>
      <c r="D62" s="100"/>
      <c r="E62" s="100"/>
      <c r="F62" s="100"/>
      <c r="G62" s="100"/>
      <c r="H62" s="100"/>
      <c r="I62" s="100"/>
      <c r="W62" s="79" t="str">
        <f>IF('(作業用)情報入力シート（このシートは印刷しない）'!C41="","",'(作業用)情報入力シート（このシートは印刷しない）'!B41)</f>
        <v/>
      </c>
      <c r="X62" s="79" t="str">
        <f>IF('(作業用)情報入力シート（このシートは印刷しない）'!C41="","",'(作業用)情報入力シート（このシートは印刷しない）'!C41)</f>
        <v/>
      </c>
      <c r="Y62" s="79" t="str">
        <f>IF('(作業用)情報入力シート（このシートは印刷しない）'!C41="","",'(作業用)情報入力シート（このシートは印刷しない）'!D41)</f>
        <v/>
      </c>
      <c r="Z62" s="79"/>
      <c r="AA62" s="112"/>
      <c r="AB62" s="79" t="str">
        <f>IF('(作業用)情報入力シート（このシートは印刷しない）'!C66="","",'(作業用)情報入力シート（このシートは印刷しない）'!B66)</f>
        <v/>
      </c>
      <c r="AC62" s="79" t="str">
        <f>IF('(作業用)情報入力シート（このシートは印刷しない）'!C66="","",'(作業用)情報入力シート（このシートは印刷しない）'!C66)</f>
        <v/>
      </c>
      <c r="AD62" s="79" t="str">
        <f>IF('(作業用)情報入力シート（このシートは印刷しない）'!C66="","",'(作業用)情報入力シート（このシートは印刷しない）'!D66)</f>
        <v/>
      </c>
      <c r="AE62" s="79"/>
      <c r="AF62" s="65"/>
      <c r="AG62" s="65"/>
      <c r="AH62" s="65"/>
      <c r="AI62" s="65"/>
      <c r="AJ62" s="65"/>
    </row>
    <row r="63" spans="2:36" s="99" customFormat="1" ht="45" customHeight="1" x14ac:dyDescent="0.55000000000000004">
      <c r="B63" s="100"/>
      <c r="C63" s="100"/>
      <c r="D63" s="100"/>
      <c r="E63" s="100"/>
      <c r="F63" s="100"/>
      <c r="G63" s="100"/>
      <c r="H63" s="100"/>
      <c r="I63" s="100"/>
      <c r="W63" s="79" t="str">
        <f>IF('(作業用)情報入力シート（このシートは印刷しない）'!C42="","",'(作業用)情報入力シート（このシートは印刷しない）'!B42)</f>
        <v/>
      </c>
      <c r="X63" s="79" t="str">
        <f>IF('(作業用)情報入力シート（このシートは印刷しない）'!C42="","",'(作業用)情報入力シート（このシートは印刷しない）'!C42)</f>
        <v/>
      </c>
      <c r="Y63" s="79" t="str">
        <f>IF('(作業用)情報入力シート（このシートは印刷しない）'!C42="","",'(作業用)情報入力シート（このシートは印刷しない）'!D42)</f>
        <v/>
      </c>
      <c r="Z63" s="79"/>
      <c r="AA63" s="112"/>
      <c r="AB63" s="79" t="str">
        <f>IF('(作業用)情報入力シート（このシートは印刷しない）'!C67="","",'(作業用)情報入力シート（このシートは印刷しない）'!B67)</f>
        <v/>
      </c>
      <c r="AC63" s="79" t="str">
        <f>IF('(作業用)情報入力シート（このシートは印刷しない）'!C67="","",'(作業用)情報入力シート（このシートは印刷しない）'!C67)</f>
        <v/>
      </c>
      <c r="AD63" s="79" t="str">
        <f>IF('(作業用)情報入力シート（このシートは印刷しない）'!C67="","",'(作業用)情報入力シート（このシートは印刷しない）'!D67)</f>
        <v/>
      </c>
      <c r="AE63" s="79"/>
      <c r="AF63" s="65"/>
      <c r="AG63" s="65"/>
      <c r="AH63" s="65"/>
      <c r="AI63" s="65"/>
      <c r="AJ63" s="65"/>
    </row>
    <row r="64" spans="2:36" s="99" customFormat="1" ht="45" customHeight="1" x14ac:dyDescent="0.55000000000000004">
      <c r="B64" s="100"/>
      <c r="C64" s="100"/>
      <c r="D64" s="100"/>
      <c r="E64" s="100"/>
      <c r="F64" s="100"/>
      <c r="G64" s="100"/>
      <c r="H64" s="100"/>
      <c r="I64" s="100"/>
      <c r="W64" s="79" t="str">
        <f>IF('(作業用)情報入力シート（このシートは印刷しない）'!C43="","",'(作業用)情報入力シート（このシートは印刷しない）'!B43)</f>
        <v/>
      </c>
      <c r="X64" s="79" t="str">
        <f>IF('(作業用)情報入力シート（このシートは印刷しない）'!C43="","",'(作業用)情報入力シート（このシートは印刷しない）'!C43)</f>
        <v/>
      </c>
      <c r="Y64" s="79" t="str">
        <f>IF('(作業用)情報入力シート（このシートは印刷しない）'!C43="","",'(作業用)情報入力シート（このシートは印刷しない）'!D43)</f>
        <v/>
      </c>
      <c r="Z64" s="79"/>
      <c r="AA64" s="112"/>
      <c r="AB64" s="79" t="str">
        <f>IF('(作業用)情報入力シート（このシートは印刷しない）'!C68="","",'(作業用)情報入力シート（このシートは印刷しない）'!B68)</f>
        <v/>
      </c>
      <c r="AC64" s="79" t="str">
        <f>IF('(作業用)情報入力シート（このシートは印刷しない）'!C68="","",'(作業用)情報入力シート（このシートは印刷しない）'!C68)</f>
        <v/>
      </c>
      <c r="AD64" s="79" t="str">
        <f>IF('(作業用)情報入力シート（このシートは印刷しない）'!C68="","",'(作業用)情報入力シート（このシートは印刷しない）'!D68)</f>
        <v/>
      </c>
      <c r="AE64" s="79"/>
      <c r="AF64" s="65"/>
      <c r="AG64" s="65"/>
      <c r="AH64" s="65"/>
      <c r="AI64" s="65"/>
      <c r="AJ64" s="65"/>
    </row>
    <row r="65" spans="2:36" s="99" customFormat="1" ht="45" customHeight="1" x14ac:dyDescent="0.55000000000000004">
      <c r="B65" s="100"/>
      <c r="C65" s="100"/>
      <c r="D65" s="100"/>
      <c r="E65" s="100"/>
      <c r="F65" s="100"/>
      <c r="G65" s="100"/>
      <c r="H65" s="100"/>
      <c r="I65" s="100"/>
      <c r="W65" s="79" t="str">
        <f>IF('(作業用)情報入力シート（このシートは印刷しない）'!C44="","",'(作業用)情報入力シート（このシートは印刷しない）'!B44)</f>
        <v/>
      </c>
      <c r="X65" s="79" t="str">
        <f>IF('(作業用)情報入力シート（このシートは印刷しない）'!C44="","",'(作業用)情報入力シート（このシートは印刷しない）'!C44)</f>
        <v/>
      </c>
      <c r="Y65" s="79" t="str">
        <f>IF('(作業用)情報入力シート（このシートは印刷しない）'!C44="","",'(作業用)情報入力シート（このシートは印刷しない）'!D44)</f>
        <v/>
      </c>
      <c r="Z65" s="79"/>
      <c r="AA65" s="112"/>
      <c r="AB65" s="79" t="str">
        <f>IF('(作業用)情報入力シート（このシートは印刷しない）'!C69="","",'(作業用)情報入力シート（このシートは印刷しない）'!B69)</f>
        <v/>
      </c>
      <c r="AC65" s="79" t="str">
        <f>IF('(作業用)情報入力シート（このシートは印刷しない）'!C69="","",'(作業用)情報入力シート（このシートは印刷しない）'!C69)</f>
        <v/>
      </c>
      <c r="AD65" s="79" t="str">
        <f>IF('(作業用)情報入力シート（このシートは印刷しない）'!C69="","",'(作業用)情報入力シート（このシートは印刷しない）'!D69)</f>
        <v/>
      </c>
      <c r="AE65" s="79"/>
      <c r="AF65" s="65"/>
      <c r="AG65" s="65"/>
      <c r="AH65" s="65"/>
      <c r="AI65" s="65"/>
      <c r="AJ65" s="65"/>
    </row>
    <row r="66" spans="2:36" s="99" customFormat="1" ht="45" customHeight="1" x14ac:dyDescent="0.55000000000000004">
      <c r="B66" s="100"/>
      <c r="C66" s="100"/>
      <c r="D66" s="100"/>
      <c r="E66" s="100"/>
      <c r="F66" s="100"/>
      <c r="G66" s="100"/>
      <c r="H66" s="100"/>
      <c r="I66" s="100"/>
      <c r="W66" s="79" t="str">
        <f>IF('(作業用)情報入力シート（このシートは印刷しない）'!C45="","",'(作業用)情報入力シート（このシートは印刷しない）'!B45)</f>
        <v/>
      </c>
      <c r="X66" s="79" t="str">
        <f>IF('(作業用)情報入力シート（このシートは印刷しない）'!C45="","",'(作業用)情報入力シート（このシートは印刷しない）'!C45)</f>
        <v/>
      </c>
      <c r="Y66" s="79" t="str">
        <f>IF('(作業用)情報入力シート（このシートは印刷しない）'!C45="","",'(作業用)情報入力シート（このシートは印刷しない）'!D45)</f>
        <v/>
      </c>
      <c r="Z66" s="79"/>
      <c r="AA66" s="112"/>
      <c r="AB66" s="79" t="str">
        <f>IF('(作業用)情報入力シート（このシートは印刷しない）'!C70="","",'(作業用)情報入力シート（このシートは印刷しない）'!B70)</f>
        <v/>
      </c>
      <c r="AC66" s="79" t="str">
        <f>IF('(作業用)情報入力シート（このシートは印刷しない）'!C70="","",'(作業用)情報入力シート（このシートは印刷しない）'!C70)</f>
        <v/>
      </c>
      <c r="AD66" s="79" t="str">
        <f>IF('(作業用)情報入力シート（このシートは印刷しない）'!C70="","",'(作業用)情報入力シート（このシートは印刷しない）'!D70)</f>
        <v/>
      </c>
      <c r="AE66" s="79"/>
      <c r="AF66" s="65"/>
      <c r="AG66" s="65"/>
      <c r="AH66" s="65"/>
      <c r="AI66" s="65"/>
      <c r="AJ66" s="65"/>
    </row>
    <row r="67" spans="2:36" s="99" customFormat="1" ht="45" customHeight="1" x14ac:dyDescent="0.55000000000000004">
      <c r="B67" s="100"/>
      <c r="C67" s="100"/>
      <c r="D67" s="100"/>
      <c r="E67" s="100"/>
      <c r="F67" s="100"/>
      <c r="G67" s="100"/>
      <c r="H67" s="100"/>
      <c r="I67" s="100"/>
      <c r="W67" s="79" t="str">
        <f>IF('(作業用)情報入力シート（このシートは印刷しない）'!C46="","",'(作業用)情報入力シート（このシートは印刷しない）'!B46)</f>
        <v/>
      </c>
      <c r="X67" s="79" t="str">
        <f>IF('(作業用)情報入力シート（このシートは印刷しない）'!C46="","",'(作業用)情報入力シート（このシートは印刷しない）'!C46)</f>
        <v/>
      </c>
      <c r="Y67" s="79" t="str">
        <f>IF('(作業用)情報入力シート（このシートは印刷しない）'!C46="","",'(作業用)情報入力シート（このシートは印刷しない）'!D46)</f>
        <v/>
      </c>
      <c r="Z67" s="79"/>
      <c r="AA67" s="112"/>
      <c r="AB67" s="79" t="str">
        <f>IF('(作業用)情報入力シート（このシートは印刷しない）'!C71="","",'(作業用)情報入力シート（このシートは印刷しない）'!B71)</f>
        <v/>
      </c>
      <c r="AC67" s="79" t="str">
        <f>IF('(作業用)情報入力シート（このシートは印刷しない）'!C71="","",'(作業用)情報入力シート（このシートは印刷しない）'!C71)</f>
        <v/>
      </c>
      <c r="AD67" s="79" t="str">
        <f>IF('(作業用)情報入力シート（このシートは印刷しない）'!C71="","",'(作業用)情報入力シート（このシートは印刷しない）'!D71)</f>
        <v/>
      </c>
      <c r="AE67" s="79"/>
      <c r="AF67" s="65"/>
      <c r="AG67" s="65"/>
      <c r="AH67" s="65"/>
      <c r="AI67" s="65"/>
      <c r="AJ67" s="65"/>
    </row>
    <row r="68" spans="2:36" s="99" customFormat="1" ht="45" customHeight="1" x14ac:dyDescent="0.55000000000000004">
      <c r="B68" s="100"/>
      <c r="C68" s="100"/>
      <c r="D68" s="100"/>
      <c r="E68" s="100"/>
      <c r="F68" s="100"/>
      <c r="G68" s="100"/>
      <c r="H68" s="100"/>
      <c r="I68" s="100"/>
      <c r="W68" s="79" t="str">
        <f>IF('(作業用)情報入力シート（このシートは印刷しない）'!C47="","",'(作業用)情報入力シート（このシートは印刷しない）'!B47)</f>
        <v/>
      </c>
      <c r="X68" s="79" t="str">
        <f>IF('(作業用)情報入力シート（このシートは印刷しない）'!C47="","",'(作業用)情報入力シート（このシートは印刷しない）'!C47)</f>
        <v/>
      </c>
      <c r="Y68" s="79" t="str">
        <f>IF('(作業用)情報入力シート（このシートは印刷しない）'!C47="","",'(作業用)情報入力シート（このシートは印刷しない）'!D47)</f>
        <v/>
      </c>
      <c r="Z68" s="79"/>
      <c r="AA68" s="112"/>
      <c r="AB68" s="79" t="str">
        <f>IF('(作業用)情報入力シート（このシートは印刷しない）'!C72="","",'(作業用)情報入力シート（このシートは印刷しない）'!B72)</f>
        <v/>
      </c>
      <c r="AC68" s="79" t="str">
        <f>IF('(作業用)情報入力シート（このシートは印刷しない）'!C72="","",'(作業用)情報入力シート（このシートは印刷しない）'!C72)</f>
        <v/>
      </c>
      <c r="AD68" s="79" t="str">
        <f>IF('(作業用)情報入力シート（このシートは印刷しない）'!C72="","",'(作業用)情報入力シート（このシートは印刷しない）'!D72)</f>
        <v/>
      </c>
      <c r="AE68" s="79"/>
      <c r="AF68" s="65"/>
      <c r="AG68" s="65"/>
      <c r="AH68" s="65"/>
      <c r="AI68" s="65"/>
      <c r="AJ68" s="65"/>
    </row>
    <row r="69" spans="2:36" s="99" customFormat="1" ht="45" customHeight="1" x14ac:dyDescent="0.55000000000000004">
      <c r="B69" s="100"/>
      <c r="C69" s="100"/>
      <c r="D69" s="100"/>
      <c r="E69" s="100"/>
      <c r="F69" s="100"/>
      <c r="G69" s="100"/>
      <c r="H69" s="100"/>
      <c r="I69" s="100"/>
      <c r="W69" s="79" t="str">
        <f>IF('(作業用)情報入力シート（このシートは印刷しない）'!C48="","",'(作業用)情報入力シート（このシートは印刷しない）'!B48)</f>
        <v/>
      </c>
      <c r="X69" s="79" t="str">
        <f>IF('(作業用)情報入力シート（このシートは印刷しない）'!C48="","",'(作業用)情報入力シート（このシートは印刷しない）'!C48)</f>
        <v/>
      </c>
      <c r="Y69" s="79" t="str">
        <f>IF('(作業用)情報入力シート（このシートは印刷しない）'!C48="","",'(作業用)情報入力シート（このシートは印刷しない）'!D48)</f>
        <v/>
      </c>
      <c r="Z69" s="79"/>
      <c r="AA69" s="112"/>
      <c r="AB69" s="79" t="str">
        <f>IF('(作業用)情報入力シート（このシートは印刷しない）'!C73="","",'(作業用)情報入力シート（このシートは印刷しない）'!B73)</f>
        <v/>
      </c>
      <c r="AC69" s="79" t="str">
        <f>IF('(作業用)情報入力シート（このシートは印刷しない）'!C73="","",'(作業用)情報入力シート（このシートは印刷しない）'!C73)</f>
        <v/>
      </c>
      <c r="AD69" s="79" t="str">
        <f>IF('(作業用)情報入力シート（このシートは印刷しない）'!C73="","",'(作業用)情報入力シート（このシートは印刷しない）'!D73)</f>
        <v/>
      </c>
      <c r="AE69" s="79"/>
      <c r="AF69" s="65"/>
      <c r="AG69" s="65"/>
      <c r="AH69" s="65"/>
      <c r="AI69" s="65"/>
      <c r="AJ69" s="65"/>
    </row>
    <row r="70" spans="2:36" s="99" customFormat="1" ht="45" customHeight="1" x14ac:dyDescent="0.55000000000000004">
      <c r="B70" s="100"/>
      <c r="C70" s="100"/>
      <c r="D70" s="100"/>
      <c r="E70" s="100"/>
      <c r="F70" s="100"/>
      <c r="G70" s="100"/>
      <c r="H70" s="100"/>
      <c r="I70" s="100"/>
      <c r="W70" s="79" t="str">
        <f>IF('(作業用)情報入力シート（このシートは印刷しない）'!C49="","",'(作業用)情報入力シート（このシートは印刷しない）'!B49)</f>
        <v/>
      </c>
      <c r="X70" s="79" t="str">
        <f>IF('(作業用)情報入力シート（このシートは印刷しない）'!C49="","",'(作業用)情報入力シート（このシートは印刷しない）'!C49)</f>
        <v/>
      </c>
      <c r="Y70" s="79" t="str">
        <f>IF('(作業用)情報入力シート（このシートは印刷しない）'!C49="","",'(作業用)情報入力シート（このシートは印刷しない）'!D49)</f>
        <v/>
      </c>
      <c r="Z70" s="79"/>
      <c r="AA70" s="112"/>
      <c r="AB70" s="79" t="str">
        <f>IF('(作業用)情報入力シート（このシートは印刷しない）'!C74="","",'(作業用)情報入力シート（このシートは印刷しない）'!B74)</f>
        <v/>
      </c>
      <c r="AC70" s="79" t="str">
        <f>IF('(作業用)情報入力シート（このシートは印刷しない）'!C74="","",'(作業用)情報入力シート（このシートは印刷しない）'!C74)</f>
        <v/>
      </c>
      <c r="AD70" s="79" t="str">
        <f>IF('(作業用)情報入力シート（このシートは印刷しない）'!C74="","",'(作業用)情報入力シート（このシートは印刷しない）'!D74)</f>
        <v/>
      </c>
      <c r="AE70" s="79"/>
      <c r="AF70" s="65"/>
      <c r="AG70" s="65"/>
      <c r="AH70" s="65"/>
      <c r="AI70" s="65"/>
      <c r="AJ70" s="65"/>
    </row>
    <row r="71" spans="2:36" s="99" customFormat="1" ht="45" customHeight="1" x14ac:dyDescent="0.55000000000000004">
      <c r="B71" s="100"/>
      <c r="C71" s="100"/>
      <c r="D71" s="100"/>
      <c r="E71" s="100"/>
      <c r="F71" s="100"/>
      <c r="G71" s="100"/>
      <c r="H71" s="100"/>
      <c r="I71" s="100"/>
      <c r="W71" s="79" t="str">
        <f>IF('(作業用)情報入力シート（このシートは印刷しない）'!C50="","",'(作業用)情報入力シート（このシートは印刷しない）'!B50)</f>
        <v/>
      </c>
      <c r="X71" s="79" t="str">
        <f>IF('(作業用)情報入力シート（このシートは印刷しない）'!C50="","",'(作業用)情報入力シート（このシートは印刷しない）'!C50)</f>
        <v/>
      </c>
      <c r="Y71" s="79" t="str">
        <f>IF('(作業用)情報入力シート（このシートは印刷しない）'!C50="","",'(作業用)情報入力シート（このシートは印刷しない）'!D50)</f>
        <v/>
      </c>
      <c r="Z71" s="79"/>
      <c r="AA71" s="112"/>
      <c r="AB71" s="79" t="str">
        <f>IF('(作業用)情報入力シート（このシートは印刷しない）'!C75="","",'(作業用)情報入力シート（このシートは印刷しない）'!B75)</f>
        <v/>
      </c>
      <c r="AC71" s="79" t="str">
        <f>IF('(作業用)情報入力シート（このシートは印刷しない）'!C75="","",'(作業用)情報入力シート（このシートは印刷しない）'!C75)</f>
        <v/>
      </c>
      <c r="AD71" s="79" t="str">
        <f>IF('(作業用)情報入力シート（このシートは印刷しない）'!C75="","",'(作業用)情報入力シート（このシートは印刷しない）'!D75)</f>
        <v/>
      </c>
      <c r="AE71" s="79"/>
      <c r="AF71" s="65"/>
      <c r="AG71" s="65"/>
      <c r="AH71" s="65"/>
      <c r="AI71" s="65"/>
      <c r="AJ71" s="65"/>
    </row>
    <row r="72" spans="2:36" s="99" customFormat="1" ht="45" customHeight="1" x14ac:dyDescent="0.55000000000000004">
      <c r="B72" s="100"/>
      <c r="C72" s="100"/>
      <c r="D72" s="100"/>
      <c r="E72" s="100"/>
      <c r="F72" s="100"/>
      <c r="G72" s="100"/>
      <c r="H72" s="100"/>
      <c r="I72" s="100"/>
      <c r="W72" s="79" t="str">
        <f>IF('(作業用)情報入力シート（このシートは印刷しない）'!C51="","",'(作業用)情報入力シート（このシートは印刷しない）'!B51)</f>
        <v/>
      </c>
      <c r="X72" s="79" t="str">
        <f>IF('(作業用)情報入力シート（このシートは印刷しない）'!C51="","",'(作業用)情報入力シート（このシートは印刷しない）'!C51)</f>
        <v/>
      </c>
      <c r="Y72" s="79" t="str">
        <f>IF('(作業用)情報入力シート（このシートは印刷しない）'!C51="","",'(作業用)情報入力シート（このシートは印刷しない）'!D51)</f>
        <v/>
      </c>
      <c r="Z72" s="79"/>
      <c r="AA72" s="112"/>
      <c r="AB72" s="79" t="str">
        <f>IF('(作業用)情報入力シート（このシートは印刷しない）'!C76="","",'(作業用)情報入力シート（このシートは印刷しない）'!B76)</f>
        <v/>
      </c>
      <c r="AC72" s="79" t="str">
        <f>IF('(作業用)情報入力シート（このシートは印刷しない）'!C76="","",'(作業用)情報入力シート（このシートは印刷しない）'!C76)</f>
        <v/>
      </c>
      <c r="AD72" s="79" t="str">
        <f>IF('(作業用)情報入力シート（このシートは印刷しない）'!C76="","",'(作業用)情報入力シート（このシートは印刷しない）'!D76)</f>
        <v/>
      </c>
      <c r="AE72" s="79"/>
      <c r="AF72" s="65"/>
      <c r="AG72" s="65"/>
      <c r="AH72" s="65"/>
      <c r="AI72" s="65"/>
      <c r="AJ72" s="65"/>
    </row>
    <row r="73" spans="2:36" s="99" customFormat="1" ht="45" customHeight="1" x14ac:dyDescent="0.55000000000000004">
      <c r="B73" s="100"/>
      <c r="C73" s="100"/>
      <c r="D73" s="100"/>
      <c r="E73" s="100"/>
      <c r="F73" s="100"/>
      <c r="G73" s="100"/>
      <c r="H73" s="100"/>
      <c r="I73" s="100"/>
      <c r="W73" s="79" t="str">
        <f>IF('(作業用)情報入力シート（このシートは印刷しない）'!C52="","",'(作業用)情報入力シート（このシートは印刷しない）'!B52)</f>
        <v/>
      </c>
      <c r="X73" s="79" t="str">
        <f>IF('(作業用)情報入力シート（このシートは印刷しない）'!C52="","",'(作業用)情報入力シート（このシートは印刷しない）'!C52)</f>
        <v/>
      </c>
      <c r="Y73" s="79" t="str">
        <f>IF('(作業用)情報入力シート（このシートは印刷しない）'!C52="","",'(作業用)情報入力シート（このシートは印刷しない）'!D52)</f>
        <v/>
      </c>
      <c r="Z73" s="79"/>
      <c r="AA73" s="112"/>
      <c r="AB73" s="79" t="str">
        <f>IF('(作業用)情報入力シート（このシートは印刷しない）'!C77="","",'(作業用)情報入力シート（このシートは印刷しない）'!B77)</f>
        <v/>
      </c>
      <c r="AC73" s="79" t="str">
        <f>IF('(作業用)情報入力シート（このシートは印刷しない）'!C77="","",'(作業用)情報入力シート（このシートは印刷しない）'!C77)</f>
        <v/>
      </c>
      <c r="AD73" s="79" t="str">
        <f>IF('(作業用)情報入力シート（このシートは印刷しない）'!C77="","",'(作業用)情報入力シート（このシートは印刷しない）'!D77)</f>
        <v/>
      </c>
      <c r="AE73" s="79"/>
      <c r="AF73" s="65"/>
      <c r="AG73" s="65"/>
      <c r="AH73" s="65"/>
      <c r="AI73" s="65"/>
      <c r="AJ73" s="65"/>
    </row>
    <row r="74" spans="2:36" ht="85.5" customHeight="1" x14ac:dyDescent="0.55000000000000004">
      <c r="U74" s="85"/>
      <c r="V74" s="85"/>
      <c r="W74" s="85"/>
      <c r="X74" s="109"/>
      <c r="AF74" s="89" t="s">
        <v>324</v>
      </c>
      <c r="AG74" s="89"/>
      <c r="AH74" s="89"/>
      <c r="AI74" s="89"/>
      <c r="AJ74" s="95"/>
    </row>
    <row r="75" spans="2:36" ht="85.5" customHeight="1" x14ac:dyDescent="0.55000000000000004">
      <c r="U75" s="85"/>
      <c r="V75" s="85"/>
      <c r="W75" s="85"/>
      <c r="X75" s="109"/>
      <c r="AF75" s="113" t="s">
        <v>41</v>
      </c>
      <c r="AG75" s="113" t="s">
        <v>286</v>
      </c>
      <c r="AH75" s="113" t="s">
        <v>33</v>
      </c>
      <c r="AI75" s="113" t="s">
        <v>287</v>
      </c>
      <c r="AJ75" s="115" t="s">
        <v>260</v>
      </c>
    </row>
    <row r="76" spans="2:36" ht="85.5" customHeight="1" x14ac:dyDescent="0.55000000000000004">
      <c r="U76" s="85"/>
      <c r="V76" s="85"/>
      <c r="W76" s="85"/>
      <c r="X76" s="110"/>
      <c r="AF76" s="113">
        <v>1</v>
      </c>
      <c r="AG76" s="113" t="s">
        <v>284</v>
      </c>
      <c r="AH76" s="113" t="s">
        <v>123</v>
      </c>
      <c r="AI76" s="93" t="s">
        <v>318</v>
      </c>
      <c r="AJ76" s="97" t="s">
        <v>19</v>
      </c>
    </row>
    <row r="77" spans="2:36" ht="85.5" customHeight="1" x14ac:dyDescent="0.55000000000000004">
      <c r="U77" s="85"/>
      <c r="V77" s="85"/>
      <c r="W77" s="107"/>
      <c r="X77" s="110"/>
      <c r="AF77" s="113">
        <v>2</v>
      </c>
      <c r="AG77" s="113" t="s">
        <v>250</v>
      </c>
      <c r="AH77" s="113" t="s">
        <v>123</v>
      </c>
      <c r="AI77" s="93" t="s">
        <v>321</v>
      </c>
      <c r="AJ77" s="97" t="s">
        <v>19</v>
      </c>
    </row>
    <row r="78" spans="2:36" ht="85.5" customHeight="1" x14ac:dyDescent="0.55000000000000004">
      <c r="U78" s="89"/>
      <c r="V78" s="89"/>
      <c r="W78" s="108"/>
      <c r="X78" s="111"/>
      <c r="AF78" s="114">
        <v>3</v>
      </c>
      <c r="AG78" s="92" t="s">
        <v>119</v>
      </c>
      <c r="AH78" s="114" t="s">
        <v>123</v>
      </c>
      <c r="AI78" s="93" t="s">
        <v>330</v>
      </c>
      <c r="AJ78" s="98" t="s">
        <v>19</v>
      </c>
    </row>
    <row r="79" spans="2:36" ht="85.5" customHeight="1" x14ac:dyDescent="0.55000000000000004">
      <c r="U79" s="85"/>
      <c r="V79" s="85"/>
      <c r="W79" s="85"/>
      <c r="X79" s="110"/>
      <c r="AF79" s="113">
        <v>4</v>
      </c>
      <c r="AG79" s="113" t="s">
        <v>149</v>
      </c>
      <c r="AH79" s="94" t="s">
        <v>80</v>
      </c>
      <c r="AI79" s="113" t="s">
        <v>322</v>
      </c>
      <c r="AJ79" s="97" t="s">
        <v>19</v>
      </c>
    </row>
    <row r="80" spans="2:36" ht="85.5" customHeight="1" x14ac:dyDescent="0.55000000000000004">
      <c r="U80" s="85"/>
      <c r="V80" s="85"/>
      <c r="W80" s="85"/>
      <c r="X80" s="110"/>
      <c r="AF80" s="113">
        <v>5</v>
      </c>
      <c r="AG80" s="113" t="s">
        <v>2</v>
      </c>
      <c r="AH80" s="94" t="s">
        <v>80</v>
      </c>
      <c r="AI80" s="93" t="s">
        <v>323</v>
      </c>
      <c r="AJ80" s="97" t="s">
        <v>19</v>
      </c>
    </row>
    <row r="81" spans="21:36" ht="85.5" customHeight="1" x14ac:dyDescent="0.55000000000000004">
      <c r="U81" s="85"/>
      <c r="V81" s="85"/>
      <c r="W81" s="85"/>
      <c r="X81" s="110"/>
      <c r="AF81" s="113">
        <v>6</v>
      </c>
      <c r="AG81" s="93" t="s">
        <v>307</v>
      </c>
      <c r="AH81" s="94" t="s">
        <v>80</v>
      </c>
      <c r="AI81" s="93" t="s">
        <v>46</v>
      </c>
      <c r="AJ81" s="97" t="s">
        <v>19</v>
      </c>
    </row>
  </sheetData>
  <mergeCells count="41">
    <mergeCell ref="L13:T14"/>
    <mergeCell ref="B17:C17"/>
    <mergeCell ref="D17:I17"/>
    <mergeCell ref="B19:F19"/>
    <mergeCell ref="S2:S3"/>
    <mergeCell ref="T2:T3"/>
    <mergeCell ref="B5:C6"/>
    <mergeCell ref="D5:G6"/>
    <mergeCell ref="H5:I6"/>
    <mergeCell ref="O5:O6"/>
    <mergeCell ref="P5:P6"/>
    <mergeCell ref="Q5:Q6"/>
    <mergeCell ref="R5:R6"/>
    <mergeCell ref="S5:S6"/>
    <mergeCell ref="T5:T6"/>
    <mergeCell ref="B7:C8"/>
    <mergeCell ref="D7:I8"/>
    <mergeCell ref="B15:C15"/>
    <mergeCell ref="D15:I15"/>
    <mergeCell ref="N15:T15"/>
    <mergeCell ref="B16:C16"/>
    <mergeCell ref="D16:I16"/>
    <mergeCell ref="B12:C12"/>
    <mergeCell ref="D12:I12"/>
    <mergeCell ref="B13:C13"/>
    <mergeCell ref="D13:I13"/>
    <mergeCell ref="B14:C14"/>
    <mergeCell ref="D14:I14"/>
    <mergeCell ref="N8:T8"/>
    <mergeCell ref="N9:T9"/>
    <mergeCell ref="B11:C11"/>
    <mergeCell ref="D11:I11"/>
    <mergeCell ref="P11:Q11"/>
    <mergeCell ref="R11:S11"/>
    <mergeCell ref="B9:C10"/>
    <mergeCell ref="D9:I10"/>
    <mergeCell ref="B1:F1"/>
    <mergeCell ref="L2:M2"/>
    <mergeCell ref="B4:C4"/>
    <mergeCell ref="L4:M4"/>
    <mergeCell ref="L5:N5"/>
  </mergeCells>
  <phoneticPr fontId="1"/>
  <conditionalFormatting sqref="AI78">
    <cfRule type="expression" dxfId="5" priority="2">
      <formula>#REF!&lt;11</formula>
    </cfRule>
  </conditionalFormatting>
  <conditionalFormatting sqref="AI74:AI77 AJ74:XFD81 AI79:AI81 A74:AH81">
    <cfRule type="expression" dxfId="4" priority="6">
      <formula>#REF!&lt;11</formula>
    </cfRule>
  </conditionalFormatting>
  <conditionalFormatting sqref="AF82:AJ1048574 AF1:AJ73">
    <cfRule type="expression" dxfId="3" priority="7">
      <formula>#REF!&gt;10</formula>
    </cfRule>
  </conditionalFormatting>
  <pageMargins left="0.7" right="0.7" top="0.75" bottom="0.75" header="0.3" footer="0.3"/>
  <pageSetup paperSize="9" scale="41" orientation="landscape" r:id="rId1"/>
  <extLst>
    <ext xmlns:x14="http://schemas.microsoft.com/office/spreadsheetml/2009/9/main" uri="{78C0D931-6437-407d-A8EE-F0AAD7539E65}">
      <x14:conditionalFormattings>
        <x14:conditionalFormatting xmlns:xm="http://schemas.microsoft.com/office/excel/2006/main">
          <x14:cfRule type="expression" priority="1" id="{F25072A6-E9F6-43C9-ADE2-0A5CFD630390}">
            <xm:f>'(作業用)情報入力シート（このシートは印刷しない）'!$C$25&lt;11</xm:f>
            <x14:dxf>
              <font>
                <color theme="0"/>
              </font>
              <fill>
                <patternFill patternType="none">
                  <bgColor auto="1"/>
                </patternFill>
              </fill>
              <border>
                <left/>
                <right/>
                <top/>
                <bottom/>
              </border>
            </x14:dxf>
          </x14:cfRule>
          <xm:sqref>AI78</xm:sqref>
        </x14:conditionalFormatting>
        <x14:conditionalFormatting xmlns:xm="http://schemas.microsoft.com/office/excel/2006/main">
          <x14:cfRule type="expression" priority="4" id="{A796AC37-A3E8-4236-A2F3-C06B88A688B4}">
            <xm:f>'(作業用)情報入力シート（このシートは印刷しない）'!$C$25&lt;11</xm:f>
            <x14:dxf>
              <font>
                <color theme="0"/>
              </font>
              <fill>
                <patternFill patternType="none">
                  <bgColor auto="1"/>
                </patternFill>
              </fill>
              <border>
                <left/>
                <right/>
                <top/>
                <bottom/>
              </border>
            </x14:dxf>
          </x14:cfRule>
          <xm:sqref>H5:I6</xm:sqref>
        </x14:conditionalFormatting>
        <x14:conditionalFormatting xmlns:xm="http://schemas.microsoft.com/office/excel/2006/main">
          <x14:cfRule type="expression" priority="5" id="{6F415A6C-E943-4BD4-91EA-6849BFC7B50F}">
            <xm:f>'(作業用)情報入力シート（このシートは印刷しない）'!$C$25&lt;11</xm:f>
            <x14:dxf>
              <font>
                <color theme="0"/>
              </font>
              <fill>
                <patternFill patternType="none">
                  <bgColor auto="1"/>
                </patternFill>
              </fill>
              <border>
                <left/>
                <right/>
                <top/>
                <bottom/>
              </border>
            </x14:dxf>
          </x14:cfRule>
          <xm:sqref>A1:B78 C2:C18 C20:F78 D2:F4 G1:I4 D7:F18 G7:I78 AI1:AI77 AJ1:XFD78 J1:AH78 D5 A79:XFD1048574</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3:U104"/>
  <sheetViews>
    <sheetView topLeftCell="J1" workbookViewId="0">
      <selection activeCell="O47" sqref="O47"/>
    </sheetView>
  </sheetViews>
  <sheetFormatPr defaultRowHeight="18" x14ac:dyDescent="0.55000000000000004"/>
  <cols>
    <col min="2" max="2" width="3.58203125" customWidth="1"/>
    <col min="3" max="3" width="19.58203125" customWidth="1"/>
    <col min="4" max="4" width="3.58203125" customWidth="1"/>
    <col min="5" max="5" width="19.58203125" customWidth="1"/>
    <col min="6" max="6" width="3.58203125" customWidth="1"/>
    <col min="7" max="7" width="19.58203125" customWidth="1"/>
    <col min="8" max="8" width="3.58203125" customWidth="1"/>
    <col min="9" max="9" width="19.58203125" customWidth="1"/>
    <col min="10" max="10" width="3.58203125" customWidth="1"/>
    <col min="11" max="11" width="19.58203125" customWidth="1"/>
    <col min="12" max="12" width="3.58203125" customWidth="1"/>
    <col min="13" max="13" width="19.58203125" customWidth="1"/>
    <col min="14" max="14" width="3.58203125" customWidth="1"/>
    <col min="15" max="15" width="39.83203125" customWidth="1"/>
    <col min="16" max="16" width="3.58203125" customWidth="1"/>
    <col min="17" max="17" width="19.58203125" customWidth="1"/>
    <col min="18" max="18" width="3.58203125" customWidth="1"/>
    <col min="19" max="19" width="19.58203125" customWidth="1"/>
    <col min="20" max="20" width="3.58203125" customWidth="1"/>
    <col min="21" max="21" width="19.58203125" customWidth="1"/>
  </cols>
  <sheetData>
    <row r="3" spans="2:19" x14ac:dyDescent="0.55000000000000004">
      <c r="B3" s="221" t="s">
        <v>18</v>
      </c>
      <c r="C3" s="221"/>
    </row>
    <row r="4" spans="2:19" x14ac:dyDescent="0.55000000000000004">
      <c r="B4" s="222" t="s">
        <v>35</v>
      </c>
      <c r="C4" s="221"/>
      <c r="D4" s="153" t="s">
        <v>22</v>
      </c>
      <c r="E4" s="155"/>
      <c r="F4" s="153" t="s">
        <v>34</v>
      </c>
      <c r="G4" s="155"/>
      <c r="H4" s="153" t="s">
        <v>16</v>
      </c>
      <c r="I4" s="155"/>
      <c r="J4" s="153" t="s">
        <v>36</v>
      </c>
      <c r="K4" s="155"/>
      <c r="L4" s="153" t="s">
        <v>24</v>
      </c>
      <c r="M4" s="155"/>
      <c r="N4" s="153" t="s">
        <v>38</v>
      </c>
      <c r="O4" s="155"/>
      <c r="P4" s="153" t="s">
        <v>17</v>
      </c>
      <c r="Q4" s="155"/>
      <c r="R4" s="153" t="s">
        <v>57</v>
      </c>
      <c r="S4" s="155"/>
    </row>
    <row r="5" spans="2:19" s="59" customFormat="1" x14ac:dyDescent="0.55000000000000004">
      <c r="B5" s="116"/>
      <c r="C5" s="116" t="s">
        <v>71</v>
      </c>
      <c r="D5" s="116"/>
      <c r="E5" s="116" t="s">
        <v>71</v>
      </c>
      <c r="F5" s="116"/>
      <c r="G5" s="116" t="s">
        <v>71</v>
      </c>
      <c r="H5" s="116"/>
      <c r="I5" s="116" t="s">
        <v>71</v>
      </c>
      <c r="J5" s="116"/>
      <c r="K5" s="116" t="s">
        <v>71</v>
      </c>
      <c r="L5" s="116"/>
      <c r="M5" s="116" t="s">
        <v>71</v>
      </c>
      <c r="N5" s="116"/>
      <c r="O5" s="116" t="s">
        <v>71</v>
      </c>
      <c r="P5" s="116"/>
      <c r="Q5" s="116" t="s">
        <v>71</v>
      </c>
      <c r="R5" s="116"/>
      <c r="S5" s="116" t="s">
        <v>71</v>
      </c>
    </row>
    <row r="6" spans="2:19" x14ac:dyDescent="0.55000000000000004">
      <c r="B6" s="116">
        <v>1</v>
      </c>
      <c r="C6" s="116" t="s">
        <v>95</v>
      </c>
      <c r="D6" s="116">
        <v>1</v>
      </c>
      <c r="E6" s="116" t="s">
        <v>54</v>
      </c>
      <c r="F6" s="116">
        <v>1</v>
      </c>
      <c r="G6" s="116" t="s">
        <v>54</v>
      </c>
      <c r="H6" s="116">
        <v>1</v>
      </c>
      <c r="I6" s="116" t="s">
        <v>61</v>
      </c>
      <c r="J6" s="37">
        <v>1</v>
      </c>
      <c r="K6" s="37" t="s">
        <v>74</v>
      </c>
      <c r="L6" s="37">
        <v>1</v>
      </c>
      <c r="M6" s="37" t="s">
        <v>74</v>
      </c>
      <c r="N6" s="116">
        <v>0</v>
      </c>
      <c r="O6" s="116" t="s">
        <v>110</v>
      </c>
      <c r="P6" s="116">
        <v>1</v>
      </c>
      <c r="Q6" s="116" t="s">
        <v>50</v>
      </c>
      <c r="R6" s="37">
        <v>1</v>
      </c>
      <c r="S6" s="37" t="s">
        <v>77</v>
      </c>
    </row>
    <row r="7" spans="2:19" x14ac:dyDescent="0.55000000000000004">
      <c r="B7" s="116">
        <v>2</v>
      </c>
      <c r="C7" s="116" t="s">
        <v>73</v>
      </c>
      <c r="D7" s="116">
        <v>2</v>
      </c>
      <c r="E7" s="116" t="s">
        <v>55</v>
      </c>
      <c r="F7" s="116">
        <v>2</v>
      </c>
      <c r="G7" s="116" t="s">
        <v>55</v>
      </c>
      <c r="H7" s="116">
        <v>2</v>
      </c>
      <c r="I7" s="116" t="s">
        <v>0</v>
      </c>
      <c r="J7" s="37">
        <v>2</v>
      </c>
      <c r="K7" s="37" t="s">
        <v>75</v>
      </c>
      <c r="L7" s="37">
        <v>2</v>
      </c>
      <c r="M7" s="37" t="s">
        <v>75</v>
      </c>
      <c r="N7" s="116">
        <v>1</v>
      </c>
      <c r="O7" s="116" t="s">
        <v>290</v>
      </c>
      <c r="P7" s="116">
        <v>2</v>
      </c>
      <c r="Q7" s="116" t="s">
        <v>82</v>
      </c>
      <c r="R7" s="37">
        <v>2</v>
      </c>
      <c r="S7" s="37" t="s">
        <v>78</v>
      </c>
    </row>
    <row r="8" spans="2:19" x14ac:dyDescent="0.55000000000000004">
      <c r="B8" s="116">
        <v>3</v>
      </c>
      <c r="C8" s="116" t="s">
        <v>65</v>
      </c>
      <c r="D8" s="116">
        <v>3</v>
      </c>
      <c r="E8" s="116" t="s">
        <v>56</v>
      </c>
      <c r="F8" s="116">
        <v>3</v>
      </c>
      <c r="G8" s="116" t="s">
        <v>56</v>
      </c>
      <c r="H8" s="116">
        <v>3</v>
      </c>
      <c r="I8" s="116" t="s">
        <v>32</v>
      </c>
      <c r="J8" s="37">
        <v>3</v>
      </c>
      <c r="K8" s="37" t="s">
        <v>21</v>
      </c>
      <c r="L8" s="37">
        <v>3</v>
      </c>
      <c r="M8" s="37" t="s">
        <v>21</v>
      </c>
      <c r="N8" s="116">
        <v>2</v>
      </c>
      <c r="O8" s="116" t="s">
        <v>113</v>
      </c>
      <c r="P8" s="116">
        <v>3</v>
      </c>
      <c r="Q8" s="116" t="s">
        <v>83</v>
      </c>
      <c r="R8" s="37">
        <v>3</v>
      </c>
      <c r="S8" s="37" t="s">
        <v>81</v>
      </c>
    </row>
    <row r="9" spans="2:19" x14ac:dyDescent="0.55000000000000004">
      <c r="B9" s="116">
        <v>4</v>
      </c>
      <c r="C9" s="116" t="s">
        <v>59</v>
      </c>
      <c r="D9" s="116">
        <v>4</v>
      </c>
      <c r="E9" s="116" t="s">
        <v>21</v>
      </c>
      <c r="F9" s="116">
        <v>4</v>
      </c>
      <c r="G9" s="116" t="s">
        <v>31</v>
      </c>
      <c r="H9" s="116">
        <v>4</v>
      </c>
      <c r="I9" s="116" t="s">
        <v>21</v>
      </c>
      <c r="J9" s="37">
        <v>4</v>
      </c>
      <c r="K9" s="116" t="s">
        <v>21</v>
      </c>
      <c r="L9" s="37">
        <v>4</v>
      </c>
      <c r="M9" s="116" t="s">
        <v>21</v>
      </c>
      <c r="N9" s="116">
        <v>3</v>
      </c>
      <c r="O9" s="116" t="s">
        <v>114</v>
      </c>
      <c r="P9" s="116">
        <v>4</v>
      </c>
      <c r="Q9" s="116" t="s">
        <v>85</v>
      </c>
      <c r="R9" s="37">
        <v>4</v>
      </c>
      <c r="S9" s="116" t="s">
        <v>15</v>
      </c>
    </row>
    <row r="10" spans="2:19" x14ac:dyDescent="0.55000000000000004">
      <c r="B10" s="116">
        <v>5</v>
      </c>
      <c r="C10" s="116" t="s">
        <v>206</v>
      </c>
      <c r="D10" s="116">
        <v>5</v>
      </c>
      <c r="E10" s="116" t="s">
        <v>21</v>
      </c>
      <c r="F10" s="116">
        <v>5</v>
      </c>
      <c r="G10" s="116" t="s">
        <v>21</v>
      </c>
      <c r="H10" s="116">
        <v>5</v>
      </c>
      <c r="I10" s="116" t="s">
        <v>21</v>
      </c>
      <c r="J10" s="37">
        <v>5</v>
      </c>
      <c r="K10" s="116" t="s">
        <v>21</v>
      </c>
      <c r="L10" s="37">
        <v>5</v>
      </c>
      <c r="M10" s="116" t="s">
        <v>21</v>
      </c>
      <c r="N10" s="116">
        <v>4</v>
      </c>
      <c r="O10" s="116" t="s">
        <v>116</v>
      </c>
      <c r="P10" s="116">
        <v>5</v>
      </c>
      <c r="Q10" s="116" t="s">
        <v>23</v>
      </c>
      <c r="R10" s="37">
        <v>5</v>
      </c>
      <c r="S10" s="116" t="s">
        <v>63</v>
      </c>
    </row>
    <row r="11" spans="2:19" x14ac:dyDescent="0.55000000000000004">
      <c r="B11" s="116">
        <v>6</v>
      </c>
      <c r="C11" s="116" t="s">
        <v>207</v>
      </c>
      <c r="D11" s="116">
        <v>6</v>
      </c>
      <c r="E11" s="116" t="s">
        <v>21</v>
      </c>
      <c r="F11" s="116">
        <v>6</v>
      </c>
      <c r="G11" s="116" t="s">
        <v>21</v>
      </c>
      <c r="H11" s="116">
        <v>6</v>
      </c>
      <c r="I11" s="116" t="s">
        <v>21</v>
      </c>
      <c r="J11" s="37">
        <v>6</v>
      </c>
      <c r="K11" s="116" t="s">
        <v>21</v>
      </c>
      <c r="L11" s="37">
        <v>6</v>
      </c>
      <c r="M11" s="116" t="s">
        <v>21</v>
      </c>
      <c r="N11" s="116">
        <v>5</v>
      </c>
      <c r="O11" s="116" t="s">
        <v>118</v>
      </c>
      <c r="P11" s="116">
        <v>6</v>
      </c>
      <c r="Q11" s="116" t="s">
        <v>88</v>
      </c>
      <c r="R11" s="37">
        <v>6</v>
      </c>
      <c r="S11" s="116" t="s">
        <v>21</v>
      </c>
    </row>
    <row r="12" spans="2:19" x14ac:dyDescent="0.55000000000000004">
      <c r="B12" s="116">
        <v>7</v>
      </c>
      <c r="C12" s="116" t="s">
        <v>208</v>
      </c>
      <c r="D12" s="116">
        <v>7</v>
      </c>
      <c r="E12" s="116" t="s">
        <v>21</v>
      </c>
      <c r="F12" s="116">
        <v>7</v>
      </c>
      <c r="G12" s="116" t="s">
        <v>21</v>
      </c>
      <c r="H12" s="116">
        <v>7</v>
      </c>
      <c r="I12" s="116" t="s">
        <v>21</v>
      </c>
      <c r="J12" s="37">
        <v>7</v>
      </c>
      <c r="K12" s="116" t="s">
        <v>21</v>
      </c>
      <c r="L12" s="37">
        <v>7</v>
      </c>
      <c r="M12" s="116" t="s">
        <v>21</v>
      </c>
      <c r="N12" s="116">
        <v>6</v>
      </c>
      <c r="O12" s="116" t="s">
        <v>94</v>
      </c>
      <c r="P12" s="116">
        <v>7</v>
      </c>
      <c r="Q12" s="116" t="s">
        <v>89</v>
      </c>
      <c r="R12" s="37">
        <v>7</v>
      </c>
      <c r="S12" s="116" t="s">
        <v>21</v>
      </c>
    </row>
    <row r="13" spans="2:19" x14ac:dyDescent="0.55000000000000004">
      <c r="B13" s="116">
        <v>8</v>
      </c>
      <c r="C13" s="116" t="s">
        <v>6</v>
      </c>
      <c r="D13" s="116">
        <v>8</v>
      </c>
      <c r="E13" s="116" t="s">
        <v>21</v>
      </c>
      <c r="F13" s="116">
        <v>8</v>
      </c>
      <c r="G13" s="116" t="s">
        <v>21</v>
      </c>
      <c r="H13" s="116">
        <v>8</v>
      </c>
      <c r="I13" s="116" t="s">
        <v>21</v>
      </c>
      <c r="J13" s="37">
        <v>8</v>
      </c>
      <c r="K13" s="116" t="s">
        <v>21</v>
      </c>
      <c r="L13" s="37">
        <v>8</v>
      </c>
      <c r="M13" s="116" t="s">
        <v>21</v>
      </c>
      <c r="N13" s="116">
        <v>7</v>
      </c>
      <c r="O13" s="116" t="s">
        <v>331</v>
      </c>
      <c r="P13" s="116">
        <v>8</v>
      </c>
      <c r="Q13" s="116" t="s">
        <v>92</v>
      </c>
      <c r="R13" s="37">
        <v>8</v>
      </c>
      <c r="S13" s="116" t="s">
        <v>21</v>
      </c>
    </row>
    <row r="14" spans="2:19" x14ac:dyDescent="0.55000000000000004">
      <c r="B14" s="116">
        <v>9</v>
      </c>
      <c r="C14" s="116" t="s">
        <v>21</v>
      </c>
      <c r="D14" s="116">
        <v>9</v>
      </c>
      <c r="E14" s="116" t="s">
        <v>21</v>
      </c>
      <c r="F14" s="116">
        <v>9</v>
      </c>
      <c r="G14" s="116" t="s">
        <v>21</v>
      </c>
      <c r="H14" s="116">
        <v>9</v>
      </c>
      <c r="I14" s="116" t="s">
        <v>21</v>
      </c>
      <c r="J14" s="37">
        <v>9</v>
      </c>
      <c r="K14" s="116" t="s">
        <v>21</v>
      </c>
      <c r="L14" s="37">
        <v>9</v>
      </c>
      <c r="M14" s="116" t="s">
        <v>21</v>
      </c>
      <c r="N14" s="116">
        <v>8</v>
      </c>
      <c r="O14" s="116" t="s">
        <v>90</v>
      </c>
      <c r="P14" s="116">
        <v>9</v>
      </c>
      <c r="Q14" s="116" t="s">
        <v>32</v>
      </c>
      <c r="R14" s="37">
        <v>9</v>
      </c>
      <c r="S14" s="116" t="s">
        <v>21</v>
      </c>
    </row>
    <row r="15" spans="2:19" x14ac:dyDescent="0.55000000000000004">
      <c r="B15" s="116">
        <v>10</v>
      </c>
      <c r="C15" s="116" t="s">
        <v>21</v>
      </c>
      <c r="D15" s="116">
        <v>10</v>
      </c>
      <c r="E15" s="116" t="s">
        <v>21</v>
      </c>
      <c r="F15" s="116">
        <v>10</v>
      </c>
      <c r="G15" s="116" t="s">
        <v>21</v>
      </c>
      <c r="H15" s="116">
        <v>10</v>
      </c>
      <c r="I15" s="116" t="s">
        <v>21</v>
      </c>
      <c r="J15" s="116">
        <v>10</v>
      </c>
      <c r="K15" s="116" t="s">
        <v>21</v>
      </c>
      <c r="L15" s="116">
        <v>10</v>
      </c>
      <c r="M15" s="116" t="s">
        <v>21</v>
      </c>
      <c r="N15" s="116">
        <v>9</v>
      </c>
      <c r="O15" s="116" t="s">
        <v>102</v>
      </c>
      <c r="P15" s="116">
        <v>10</v>
      </c>
      <c r="Q15" s="116" t="s">
        <v>21</v>
      </c>
      <c r="R15" s="116">
        <v>10</v>
      </c>
      <c r="S15" s="116" t="s">
        <v>21</v>
      </c>
    </row>
    <row r="16" spans="2:19" x14ac:dyDescent="0.55000000000000004">
      <c r="B16" s="116">
        <v>11</v>
      </c>
      <c r="C16" s="116" t="s">
        <v>21</v>
      </c>
      <c r="D16" s="116">
        <v>11</v>
      </c>
      <c r="E16" s="116" t="s">
        <v>21</v>
      </c>
      <c r="F16" s="116">
        <v>11</v>
      </c>
      <c r="G16" s="116" t="s">
        <v>21</v>
      </c>
      <c r="H16" s="116">
        <v>11</v>
      </c>
      <c r="I16" s="116" t="s">
        <v>21</v>
      </c>
      <c r="J16" s="116">
        <v>11</v>
      </c>
      <c r="K16" s="116" t="s">
        <v>21</v>
      </c>
      <c r="L16" s="116">
        <v>11</v>
      </c>
      <c r="M16" s="116" t="s">
        <v>21</v>
      </c>
      <c r="N16" s="116">
        <v>10</v>
      </c>
      <c r="O16" s="116" t="s">
        <v>101</v>
      </c>
      <c r="P16" s="116">
        <v>11</v>
      </c>
      <c r="Q16" s="116" t="s">
        <v>21</v>
      </c>
      <c r="R16" s="116">
        <v>11</v>
      </c>
      <c r="S16" s="116" t="s">
        <v>21</v>
      </c>
    </row>
    <row r="17" spans="2:19" x14ac:dyDescent="0.55000000000000004">
      <c r="B17" s="116">
        <v>12</v>
      </c>
      <c r="C17" s="116" t="s">
        <v>21</v>
      </c>
      <c r="D17" s="116">
        <v>12</v>
      </c>
      <c r="E17" s="116" t="s">
        <v>21</v>
      </c>
      <c r="F17" s="116">
        <v>12</v>
      </c>
      <c r="G17" s="116" t="s">
        <v>21</v>
      </c>
      <c r="H17" s="116">
        <v>12</v>
      </c>
      <c r="I17" s="116" t="s">
        <v>21</v>
      </c>
      <c r="J17" s="116">
        <v>12</v>
      </c>
      <c r="K17" s="116" t="s">
        <v>21</v>
      </c>
      <c r="L17" s="116">
        <v>12</v>
      </c>
      <c r="M17" s="116" t="s">
        <v>21</v>
      </c>
      <c r="N17" s="116">
        <v>11</v>
      </c>
      <c r="O17" s="116" t="s">
        <v>121</v>
      </c>
      <c r="P17" s="116">
        <v>12</v>
      </c>
      <c r="Q17" s="116" t="s">
        <v>21</v>
      </c>
      <c r="R17" s="116">
        <v>12</v>
      </c>
      <c r="S17" s="116" t="s">
        <v>21</v>
      </c>
    </row>
    <row r="18" spans="2:19" x14ac:dyDescent="0.55000000000000004">
      <c r="B18" s="116">
        <v>13</v>
      </c>
      <c r="C18" s="116" t="s">
        <v>21</v>
      </c>
      <c r="D18" s="116">
        <v>13</v>
      </c>
      <c r="E18" s="116" t="s">
        <v>21</v>
      </c>
      <c r="F18" s="116">
        <v>13</v>
      </c>
      <c r="G18" s="116" t="s">
        <v>21</v>
      </c>
      <c r="H18" s="116">
        <v>13</v>
      </c>
      <c r="I18" s="116" t="s">
        <v>21</v>
      </c>
      <c r="J18" s="116">
        <v>13</v>
      </c>
      <c r="K18" s="116" t="s">
        <v>21</v>
      </c>
      <c r="L18" s="116">
        <v>13</v>
      </c>
      <c r="M18" s="116" t="s">
        <v>21</v>
      </c>
      <c r="N18" s="116">
        <v>12</v>
      </c>
      <c r="O18" s="116" t="s">
        <v>124</v>
      </c>
      <c r="P18" s="116">
        <v>13</v>
      </c>
      <c r="Q18" s="116" t="s">
        <v>21</v>
      </c>
      <c r="R18" s="116">
        <v>13</v>
      </c>
      <c r="S18" s="116" t="s">
        <v>21</v>
      </c>
    </row>
    <row r="19" spans="2:19" x14ac:dyDescent="0.55000000000000004">
      <c r="B19" s="116">
        <v>14</v>
      </c>
      <c r="C19" s="116" t="s">
        <v>21</v>
      </c>
      <c r="D19" s="116">
        <v>14</v>
      </c>
      <c r="E19" s="116" t="s">
        <v>21</v>
      </c>
      <c r="F19" s="116">
        <v>14</v>
      </c>
      <c r="G19" s="116" t="s">
        <v>21</v>
      </c>
      <c r="H19" s="116">
        <v>14</v>
      </c>
      <c r="I19" s="116" t="s">
        <v>21</v>
      </c>
      <c r="J19" s="116">
        <v>14</v>
      </c>
      <c r="K19" s="116" t="s">
        <v>21</v>
      </c>
      <c r="L19" s="116">
        <v>14</v>
      </c>
      <c r="M19" s="116" t="s">
        <v>21</v>
      </c>
      <c r="N19" s="116">
        <v>13</v>
      </c>
      <c r="O19" s="116" t="s">
        <v>117</v>
      </c>
      <c r="P19" s="116">
        <v>14</v>
      </c>
      <c r="Q19" s="116" t="s">
        <v>21</v>
      </c>
      <c r="R19" s="116">
        <v>14</v>
      </c>
      <c r="S19" s="116" t="s">
        <v>21</v>
      </c>
    </row>
    <row r="20" spans="2:19" x14ac:dyDescent="0.55000000000000004">
      <c r="B20" s="116">
        <v>15</v>
      </c>
      <c r="C20" s="116" t="s">
        <v>21</v>
      </c>
      <c r="D20" s="116">
        <v>15</v>
      </c>
      <c r="E20" s="116" t="s">
        <v>21</v>
      </c>
      <c r="F20" s="116">
        <v>15</v>
      </c>
      <c r="G20" s="116" t="s">
        <v>21</v>
      </c>
      <c r="H20" s="116">
        <v>15</v>
      </c>
      <c r="I20" s="116" t="s">
        <v>21</v>
      </c>
      <c r="J20" s="116">
        <v>15</v>
      </c>
      <c r="K20" s="116" t="s">
        <v>21</v>
      </c>
      <c r="L20" s="116">
        <v>15</v>
      </c>
      <c r="M20" s="116" t="s">
        <v>21</v>
      </c>
      <c r="N20" s="116">
        <v>14</v>
      </c>
      <c r="O20" s="116" t="s">
        <v>125</v>
      </c>
      <c r="P20" s="116">
        <v>15</v>
      </c>
      <c r="Q20" s="116" t="s">
        <v>21</v>
      </c>
      <c r="R20" s="116">
        <v>15</v>
      </c>
      <c r="S20" s="116" t="s">
        <v>21</v>
      </c>
    </row>
    <row r="21" spans="2:19" x14ac:dyDescent="0.55000000000000004">
      <c r="B21" s="116">
        <v>16</v>
      </c>
      <c r="C21" s="116" t="s">
        <v>21</v>
      </c>
      <c r="D21" s="116">
        <v>16</v>
      </c>
      <c r="E21" s="116" t="s">
        <v>21</v>
      </c>
      <c r="F21" s="116">
        <v>16</v>
      </c>
      <c r="G21" s="116" t="s">
        <v>21</v>
      </c>
      <c r="H21" s="116">
        <v>16</v>
      </c>
      <c r="I21" s="116" t="s">
        <v>21</v>
      </c>
      <c r="J21" s="116">
        <v>16</v>
      </c>
      <c r="K21" s="116" t="s">
        <v>21</v>
      </c>
      <c r="L21" s="116">
        <v>16</v>
      </c>
      <c r="M21" s="116" t="s">
        <v>21</v>
      </c>
      <c r="N21" s="116">
        <v>15</v>
      </c>
      <c r="O21" s="116" t="s">
        <v>126</v>
      </c>
      <c r="P21" s="116">
        <v>16</v>
      </c>
      <c r="Q21" s="116" t="s">
        <v>21</v>
      </c>
      <c r="R21" s="116">
        <v>16</v>
      </c>
      <c r="S21" s="116" t="s">
        <v>21</v>
      </c>
    </row>
    <row r="22" spans="2:19" x14ac:dyDescent="0.55000000000000004">
      <c r="B22" s="116">
        <v>17</v>
      </c>
      <c r="C22" s="116" t="s">
        <v>21</v>
      </c>
      <c r="D22" s="116">
        <v>17</v>
      </c>
      <c r="E22" s="116" t="s">
        <v>21</v>
      </c>
      <c r="F22" s="116">
        <v>17</v>
      </c>
      <c r="G22" s="116" t="s">
        <v>21</v>
      </c>
      <c r="H22" s="116">
        <v>17</v>
      </c>
      <c r="I22" s="116" t="s">
        <v>21</v>
      </c>
      <c r="J22" s="116">
        <v>17</v>
      </c>
      <c r="K22" s="116" t="s">
        <v>21</v>
      </c>
      <c r="L22" s="116">
        <v>17</v>
      </c>
      <c r="M22" s="116" t="s">
        <v>21</v>
      </c>
      <c r="N22" s="116">
        <v>16</v>
      </c>
      <c r="O22" s="116" t="s">
        <v>127</v>
      </c>
      <c r="P22" s="116">
        <v>17</v>
      </c>
      <c r="Q22" s="116" t="s">
        <v>21</v>
      </c>
      <c r="R22" s="116">
        <v>17</v>
      </c>
      <c r="S22" s="116" t="s">
        <v>21</v>
      </c>
    </row>
    <row r="23" spans="2:19" x14ac:dyDescent="0.55000000000000004">
      <c r="B23" s="116">
        <v>18</v>
      </c>
      <c r="C23" s="116" t="s">
        <v>21</v>
      </c>
      <c r="D23" s="116">
        <v>18</v>
      </c>
      <c r="E23" s="116" t="s">
        <v>21</v>
      </c>
      <c r="F23" s="116">
        <v>18</v>
      </c>
      <c r="G23" s="116" t="s">
        <v>21</v>
      </c>
      <c r="H23" s="116">
        <v>18</v>
      </c>
      <c r="I23" s="116" t="s">
        <v>21</v>
      </c>
      <c r="J23" s="116">
        <v>18</v>
      </c>
      <c r="K23" s="116" t="s">
        <v>21</v>
      </c>
      <c r="L23" s="116">
        <v>18</v>
      </c>
      <c r="M23" s="116" t="s">
        <v>21</v>
      </c>
      <c r="N23" s="116">
        <v>17</v>
      </c>
      <c r="O23" s="116" t="s">
        <v>105</v>
      </c>
      <c r="P23" s="116">
        <v>18</v>
      </c>
      <c r="Q23" s="116" t="s">
        <v>21</v>
      </c>
      <c r="R23" s="116">
        <v>18</v>
      </c>
      <c r="S23" s="116" t="s">
        <v>21</v>
      </c>
    </row>
    <row r="24" spans="2:19" x14ac:dyDescent="0.55000000000000004">
      <c r="B24" s="116">
        <v>19</v>
      </c>
      <c r="C24" s="116" t="s">
        <v>21</v>
      </c>
      <c r="D24" s="116">
        <v>19</v>
      </c>
      <c r="E24" s="116" t="s">
        <v>21</v>
      </c>
      <c r="F24" s="116">
        <v>19</v>
      </c>
      <c r="G24" s="116" t="s">
        <v>21</v>
      </c>
      <c r="H24" s="116">
        <v>19</v>
      </c>
      <c r="I24" s="116" t="s">
        <v>21</v>
      </c>
      <c r="J24" s="116">
        <v>19</v>
      </c>
      <c r="K24" s="116" t="s">
        <v>21</v>
      </c>
      <c r="L24" s="116">
        <v>19</v>
      </c>
      <c r="M24" s="116" t="s">
        <v>21</v>
      </c>
      <c r="N24" s="116">
        <v>18</v>
      </c>
      <c r="O24" s="116" t="s">
        <v>111</v>
      </c>
      <c r="P24" s="116">
        <v>19</v>
      </c>
      <c r="Q24" s="116" t="s">
        <v>21</v>
      </c>
      <c r="R24" s="116">
        <v>19</v>
      </c>
      <c r="S24" s="116" t="s">
        <v>21</v>
      </c>
    </row>
    <row r="25" spans="2:19" x14ac:dyDescent="0.55000000000000004">
      <c r="B25" s="116">
        <v>20</v>
      </c>
      <c r="C25" s="116" t="s">
        <v>21</v>
      </c>
      <c r="D25" s="116">
        <v>20</v>
      </c>
      <c r="E25" s="116" t="s">
        <v>21</v>
      </c>
      <c r="F25" s="116">
        <v>20</v>
      </c>
      <c r="G25" s="116" t="s">
        <v>21</v>
      </c>
      <c r="H25" s="116">
        <v>20</v>
      </c>
      <c r="I25" s="116" t="s">
        <v>21</v>
      </c>
      <c r="J25" s="116">
        <v>20</v>
      </c>
      <c r="K25" s="116" t="s">
        <v>21</v>
      </c>
      <c r="L25" s="116">
        <v>20</v>
      </c>
      <c r="M25" s="116" t="s">
        <v>21</v>
      </c>
      <c r="N25" s="116">
        <v>19</v>
      </c>
      <c r="O25" s="116" t="s">
        <v>66</v>
      </c>
      <c r="P25" s="116">
        <v>20</v>
      </c>
      <c r="Q25" s="116" t="s">
        <v>21</v>
      </c>
      <c r="R25" s="116">
        <v>20</v>
      </c>
      <c r="S25" s="116" t="s">
        <v>21</v>
      </c>
    </row>
    <row r="26" spans="2:19" x14ac:dyDescent="0.55000000000000004">
      <c r="B26" s="116">
        <v>21</v>
      </c>
      <c r="C26" s="116" t="s">
        <v>21</v>
      </c>
      <c r="D26" s="116">
        <v>21</v>
      </c>
      <c r="E26" s="116" t="s">
        <v>21</v>
      </c>
      <c r="F26" s="116">
        <v>21</v>
      </c>
      <c r="G26" s="116" t="s">
        <v>21</v>
      </c>
      <c r="H26" s="116">
        <v>21</v>
      </c>
      <c r="I26" s="116" t="s">
        <v>21</v>
      </c>
      <c r="J26" s="116">
        <v>21</v>
      </c>
      <c r="K26" s="116" t="s">
        <v>21</v>
      </c>
      <c r="L26" s="116">
        <v>21</v>
      </c>
      <c r="M26" s="116" t="s">
        <v>21</v>
      </c>
      <c r="N26" s="116">
        <v>20</v>
      </c>
      <c r="O26" s="116" t="s">
        <v>12</v>
      </c>
      <c r="P26" s="116">
        <v>21</v>
      </c>
      <c r="Q26" s="116" t="s">
        <v>21</v>
      </c>
      <c r="R26" s="116">
        <v>21</v>
      </c>
      <c r="S26" s="116" t="s">
        <v>21</v>
      </c>
    </row>
    <row r="27" spans="2:19" x14ac:dyDescent="0.55000000000000004">
      <c r="B27" s="116">
        <v>22</v>
      </c>
      <c r="C27" s="116" t="s">
        <v>21</v>
      </c>
      <c r="D27" s="116">
        <v>22</v>
      </c>
      <c r="E27" s="116" t="s">
        <v>21</v>
      </c>
      <c r="F27" s="116">
        <v>22</v>
      </c>
      <c r="G27" s="116" t="s">
        <v>21</v>
      </c>
      <c r="H27" s="116">
        <v>22</v>
      </c>
      <c r="I27" s="116" t="s">
        <v>21</v>
      </c>
      <c r="J27" s="116">
        <v>22</v>
      </c>
      <c r="K27" s="116" t="s">
        <v>21</v>
      </c>
      <c r="L27" s="116">
        <v>22</v>
      </c>
      <c r="M27" s="116" t="s">
        <v>21</v>
      </c>
      <c r="N27" s="116">
        <v>21</v>
      </c>
      <c r="O27" s="116" t="s">
        <v>70</v>
      </c>
      <c r="P27" s="116">
        <v>22</v>
      </c>
      <c r="Q27" s="116" t="s">
        <v>21</v>
      </c>
      <c r="R27" s="116">
        <v>22</v>
      </c>
      <c r="S27" s="116" t="s">
        <v>21</v>
      </c>
    </row>
    <row r="28" spans="2:19" x14ac:dyDescent="0.55000000000000004">
      <c r="B28" s="116">
        <v>23</v>
      </c>
      <c r="C28" s="116" t="s">
        <v>21</v>
      </c>
      <c r="D28" s="116">
        <v>23</v>
      </c>
      <c r="E28" s="116" t="s">
        <v>21</v>
      </c>
      <c r="F28" s="116">
        <v>23</v>
      </c>
      <c r="G28" s="116" t="s">
        <v>21</v>
      </c>
      <c r="H28" s="116">
        <v>23</v>
      </c>
      <c r="I28" s="116" t="s">
        <v>21</v>
      </c>
      <c r="J28" s="116">
        <v>23</v>
      </c>
      <c r="K28" s="116" t="s">
        <v>21</v>
      </c>
      <c r="L28" s="116">
        <v>23</v>
      </c>
      <c r="M28" s="116" t="s">
        <v>21</v>
      </c>
      <c r="N28" s="116">
        <v>22</v>
      </c>
      <c r="O28" s="116" t="s">
        <v>109</v>
      </c>
      <c r="P28" s="116">
        <v>23</v>
      </c>
      <c r="Q28" s="116" t="s">
        <v>21</v>
      </c>
      <c r="R28" s="116">
        <v>23</v>
      </c>
      <c r="S28" s="116" t="s">
        <v>21</v>
      </c>
    </row>
    <row r="29" spans="2:19" x14ac:dyDescent="0.55000000000000004">
      <c r="B29" s="116">
        <v>24</v>
      </c>
      <c r="C29" s="116" t="s">
        <v>21</v>
      </c>
      <c r="D29" s="116">
        <v>24</v>
      </c>
      <c r="E29" s="116" t="s">
        <v>21</v>
      </c>
      <c r="F29" s="116">
        <v>24</v>
      </c>
      <c r="G29" s="116" t="s">
        <v>21</v>
      </c>
      <c r="H29" s="116">
        <v>24</v>
      </c>
      <c r="I29" s="116" t="s">
        <v>21</v>
      </c>
      <c r="J29" s="116">
        <v>24</v>
      </c>
      <c r="K29" s="116" t="s">
        <v>21</v>
      </c>
      <c r="L29" s="116">
        <v>24</v>
      </c>
      <c r="M29" s="116" t="s">
        <v>21</v>
      </c>
      <c r="N29" s="116">
        <v>23</v>
      </c>
      <c r="O29" s="116" t="s">
        <v>106</v>
      </c>
      <c r="P29" s="116">
        <v>24</v>
      </c>
      <c r="Q29" s="116" t="s">
        <v>21</v>
      </c>
      <c r="R29" s="116">
        <v>24</v>
      </c>
      <c r="S29" s="116" t="s">
        <v>21</v>
      </c>
    </row>
    <row r="30" spans="2:19" x14ac:dyDescent="0.55000000000000004">
      <c r="B30" s="116">
        <v>25</v>
      </c>
      <c r="C30" s="116" t="s">
        <v>21</v>
      </c>
      <c r="D30" s="116">
        <v>25</v>
      </c>
      <c r="E30" s="116" t="s">
        <v>21</v>
      </c>
      <c r="F30" s="116">
        <v>25</v>
      </c>
      <c r="G30" s="116" t="s">
        <v>21</v>
      </c>
      <c r="H30" s="116">
        <v>25</v>
      </c>
      <c r="I30" s="116" t="s">
        <v>21</v>
      </c>
      <c r="J30" s="116">
        <v>25</v>
      </c>
      <c r="K30" s="116" t="s">
        <v>21</v>
      </c>
      <c r="L30" s="116">
        <v>25</v>
      </c>
      <c r="M30" s="116" t="s">
        <v>21</v>
      </c>
      <c r="N30" s="116">
        <v>24</v>
      </c>
      <c r="O30" s="116" t="s">
        <v>107</v>
      </c>
      <c r="P30" s="116">
        <v>25</v>
      </c>
      <c r="Q30" s="116" t="s">
        <v>21</v>
      </c>
      <c r="R30" s="116">
        <v>25</v>
      </c>
      <c r="S30" s="116" t="s">
        <v>21</v>
      </c>
    </row>
    <row r="31" spans="2:19" x14ac:dyDescent="0.55000000000000004">
      <c r="B31" s="116">
        <v>26</v>
      </c>
      <c r="C31" s="116" t="s">
        <v>21</v>
      </c>
      <c r="D31" s="116">
        <v>26</v>
      </c>
      <c r="E31" s="116" t="s">
        <v>21</v>
      </c>
      <c r="F31" s="116">
        <v>26</v>
      </c>
      <c r="G31" s="116" t="s">
        <v>21</v>
      </c>
      <c r="H31" s="116">
        <v>26</v>
      </c>
      <c r="I31" s="116" t="s">
        <v>21</v>
      </c>
      <c r="J31" s="116">
        <v>26</v>
      </c>
      <c r="K31" s="116" t="s">
        <v>21</v>
      </c>
      <c r="L31" s="116">
        <v>26</v>
      </c>
      <c r="M31" s="116" t="s">
        <v>21</v>
      </c>
      <c r="N31" s="116">
        <v>25</v>
      </c>
      <c r="O31" s="116" t="s">
        <v>42</v>
      </c>
      <c r="P31" s="116">
        <v>26</v>
      </c>
      <c r="Q31" s="116" t="s">
        <v>21</v>
      </c>
      <c r="R31" s="116">
        <v>26</v>
      </c>
      <c r="S31" s="116" t="s">
        <v>21</v>
      </c>
    </row>
    <row r="32" spans="2:19" x14ac:dyDescent="0.55000000000000004">
      <c r="B32" s="116">
        <v>27</v>
      </c>
      <c r="C32" s="116" t="s">
        <v>21</v>
      </c>
      <c r="D32" s="116">
        <v>27</v>
      </c>
      <c r="E32" s="116" t="s">
        <v>21</v>
      </c>
      <c r="F32" s="116">
        <v>27</v>
      </c>
      <c r="G32" s="116" t="s">
        <v>21</v>
      </c>
      <c r="H32" s="116">
        <v>27</v>
      </c>
      <c r="I32" s="116" t="s">
        <v>21</v>
      </c>
      <c r="J32" s="116">
        <v>27</v>
      </c>
      <c r="K32" s="116" t="s">
        <v>21</v>
      </c>
      <c r="L32" s="116">
        <v>27</v>
      </c>
      <c r="M32" s="116" t="s">
        <v>21</v>
      </c>
      <c r="N32" s="116">
        <v>26</v>
      </c>
      <c r="O32" s="116" t="s">
        <v>128</v>
      </c>
      <c r="P32" s="116">
        <v>27</v>
      </c>
      <c r="Q32" s="116" t="s">
        <v>21</v>
      </c>
      <c r="R32" s="116">
        <v>27</v>
      </c>
      <c r="S32" s="116" t="s">
        <v>21</v>
      </c>
    </row>
    <row r="33" spans="2:19" x14ac:dyDescent="0.55000000000000004">
      <c r="B33" s="116">
        <v>28</v>
      </c>
      <c r="C33" s="116" t="s">
        <v>21</v>
      </c>
      <c r="D33" s="116">
        <v>28</v>
      </c>
      <c r="E33" s="116" t="s">
        <v>21</v>
      </c>
      <c r="F33" s="116">
        <v>28</v>
      </c>
      <c r="G33" s="116" t="s">
        <v>21</v>
      </c>
      <c r="H33" s="116">
        <v>28</v>
      </c>
      <c r="I33" s="116" t="s">
        <v>21</v>
      </c>
      <c r="J33" s="116">
        <v>28</v>
      </c>
      <c r="K33" s="116" t="s">
        <v>21</v>
      </c>
      <c r="L33" s="116">
        <v>28</v>
      </c>
      <c r="M33" s="116" t="s">
        <v>21</v>
      </c>
      <c r="N33" s="116">
        <v>27</v>
      </c>
      <c r="O33" s="116" t="s">
        <v>129</v>
      </c>
      <c r="P33" s="116">
        <v>28</v>
      </c>
      <c r="Q33" s="116" t="s">
        <v>21</v>
      </c>
      <c r="R33" s="116">
        <v>28</v>
      </c>
      <c r="S33" s="116" t="s">
        <v>21</v>
      </c>
    </row>
    <row r="34" spans="2:19" x14ac:dyDescent="0.55000000000000004">
      <c r="B34" s="116">
        <v>29</v>
      </c>
      <c r="C34" s="116" t="s">
        <v>21</v>
      </c>
      <c r="D34" s="116">
        <v>29</v>
      </c>
      <c r="E34" s="116" t="s">
        <v>21</v>
      </c>
      <c r="F34" s="116">
        <v>29</v>
      </c>
      <c r="G34" s="116" t="s">
        <v>21</v>
      </c>
      <c r="H34" s="116">
        <v>29</v>
      </c>
      <c r="I34" s="116" t="s">
        <v>21</v>
      </c>
      <c r="J34" s="116">
        <v>29</v>
      </c>
      <c r="K34" s="116" t="s">
        <v>21</v>
      </c>
      <c r="L34" s="116">
        <v>29</v>
      </c>
      <c r="M34" s="116" t="s">
        <v>21</v>
      </c>
      <c r="N34" s="116">
        <v>28</v>
      </c>
      <c r="O34" s="116" t="s">
        <v>97</v>
      </c>
      <c r="P34" s="116">
        <v>29</v>
      </c>
      <c r="Q34" s="116" t="s">
        <v>21</v>
      </c>
      <c r="R34" s="116">
        <v>29</v>
      </c>
      <c r="S34" s="116" t="s">
        <v>21</v>
      </c>
    </row>
    <row r="35" spans="2:19" x14ac:dyDescent="0.55000000000000004">
      <c r="B35" s="116">
        <v>30</v>
      </c>
      <c r="C35" s="116" t="s">
        <v>21</v>
      </c>
      <c r="D35" s="116">
        <v>30</v>
      </c>
      <c r="E35" s="116" t="s">
        <v>21</v>
      </c>
      <c r="F35" s="116">
        <v>30</v>
      </c>
      <c r="G35" s="116" t="s">
        <v>21</v>
      </c>
      <c r="H35" s="116">
        <v>30</v>
      </c>
      <c r="I35" s="116" t="s">
        <v>21</v>
      </c>
      <c r="J35" s="116">
        <v>30</v>
      </c>
      <c r="K35" s="116" t="s">
        <v>21</v>
      </c>
      <c r="L35" s="116">
        <v>30</v>
      </c>
      <c r="M35" s="116" t="s">
        <v>21</v>
      </c>
      <c r="N35" s="116">
        <v>29</v>
      </c>
      <c r="O35" s="116" t="s">
        <v>130</v>
      </c>
      <c r="P35" s="116">
        <v>30</v>
      </c>
      <c r="Q35" s="116" t="s">
        <v>21</v>
      </c>
      <c r="R35" s="116">
        <v>30</v>
      </c>
      <c r="S35" s="116" t="s">
        <v>21</v>
      </c>
    </row>
    <row r="36" spans="2:19" x14ac:dyDescent="0.55000000000000004">
      <c r="B36" s="116">
        <v>31</v>
      </c>
      <c r="C36" s="116" t="s">
        <v>21</v>
      </c>
      <c r="D36" s="116">
        <v>31</v>
      </c>
      <c r="E36" s="116" t="s">
        <v>21</v>
      </c>
      <c r="F36" s="116">
        <v>31</v>
      </c>
      <c r="G36" s="116" t="s">
        <v>21</v>
      </c>
      <c r="H36" s="116">
        <v>31</v>
      </c>
      <c r="I36" s="116" t="s">
        <v>21</v>
      </c>
      <c r="J36" s="116">
        <v>31</v>
      </c>
      <c r="K36" s="116" t="s">
        <v>21</v>
      </c>
      <c r="L36" s="116">
        <v>31</v>
      </c>
      <c r="M36" s="116" t="s">
        <v>21</v>
      </c>
      <c r="N36" s="116">
        <v>30</v>
      </c>
      <c r="O36" s="116" t="s">
        <v>132</v>
      </c>
      <c r="P36" s="116">
        <v>31</v>
      </c>
      <c r="Q36" s="116" t="s">
        <v>21</v>
      </c>
      <c r="R36" s="116">
        <v>31</v>
      </c>
      <c r="S36" s="116" t="s">
        <v>21</v>
      </c>
    </row>
    <row r="37" spans="2:19" x14ac:dyDescent="0.55000000000000004">
      <c r="B37" s="116">
        <v>32</v>
      </c>
      <c r="C37" s="116" t="s">
        <v>21</v>
      </c>
      <c r="D37" s="116">
        <v>32</v>
      </c>
      <c r="E37" s="116" t="s">
        <v>21</v>
      </c>
      <c r="F37" s="116">
        <v>32</v>
      </c>
      <c r="G37" s="116" t="s">
        <v>21</v>
      </c>
      <c r="H37" s="116">
        <v>32</v>
      </c>
      <c r="I37" s="116" t="s">
        <v>21</v>
      </c>
      <c r="J37" s="116">
        <v>32</v>
      </c>
      <c r="K37" s="116" t="s">
        <v>21</v>
      </c>
      <c r="L37" s="116">
        <v>32</v>
      </c>
      <c r="M37" s="116" t="s">
        <v>21</v>
      </c>
      <c r="N37" s="116">
        <v>31</v>
      </c>
      <c r="O37" s="116" t="s">
        <v>138</v>
      </c>
      <c r="P37" s="116">
        <v>32</v>
      </c>
      <c r="Q37" s="116" t="s">
        <v>21</v>
      </c>
      <c r="R37" s="116">
        <v>32</v>
      </c>
      <c r="S37" s="116" t="s">
        <v>21</v>
      </c>
    </row>
    <row r="38" spans="2:19" x14ac:dyDescent="0.55000000000000004">
      <c r="B38" s="116">
        <v>33</v>
      </c>
      <c r="C38" s="116" t="s">
        <v>21</v>
      </c>
      <c r="D38" s="116">
        <v>33</v>
      </c>
      <c r="E38" s="116" t="s">
        <v>21</v>
      </c>
      <c r="F38" s="116">
        <v>33</v>
      </c>
      <c r="G38" s="116" t="s">
        <v>21</v>
      </c>
      <c r="H38" s="116">
        <v>33</v>
      </c>
      <c r="I38" s="116" t="s">
        <v>21</v>
      </c>
      <c r="J38" s="116">
        <v>33</v>
      </c>
      <c r="K38" s="116" t="s">
        <v>21</v>
      </c>
      <c r="L38" s="116">
        <v>33</v>
      </c>
      <c r="M38" s="116" t="s">
        <v>21</v>
      </c>
      <c r="N38" s="116">
        <v>32</v>
      </c>
      <c r="O38" s="116" t="s">
        <v>108</v>
      </c>
      <c r="P38" s="116">
        <v>33</v>
      </c>
      <c r="Q38" s="116" t="s">
        <v>21</v>
      </c>
      <c r="R38" s="116">
        <v>33</v>
      </c>
      <c r="S38" s="116" t="s">
        <v>21</v>
      </c>
    </row>
    <row r="39" spans="2:19" x14ac:dyDescent="0.55000000000000004">
      <c r="B39" s="116">
        <v>34</v>
      </c>
      <c r="C39" s="116" t="s">
        <v>21</v>
      </c>
      <c r="D39" s="116">
        <v>34</v>
      </c>
      <c r="E39" s="116" t="s">
        <v>21</v>
      </c>
      <c r="F39" s="116">
        <v>34</v>
      </c>
      <c r="G39" s="116" t="s">
        <v>21</v>
      </c>
      <c r="H39" s="116">
        <v>34</v>
      </c>
      <c r="I39" s="116" t="s">
        <v>21</v>
      </c>
      <c r="J39" s="116">
        <v>34</v>
      </c>
      <c r="K39" s="116" t="s">
        <v>21</v>
      </c>
      <c r="L39" s="116">
        <v>34</v>
      </c>
      <c r="M39" s="116" t="s">
        <v>21</v>
      </c>
      <c r="N39" s="116">
        <v>33</v>
      </c>
      <c r="O39" s="116" t="s">
        <v>60</v>
      </c>
      <c r="P39" s="116">
        <v>34</v>
      </c>
      <c r="Q39" s="116" t="s">
        <v>21</v>
      </c>
      <c r="R39" s="116">
        <v>34</v>
      </c>
      <c r="S39" s="116" t="s">
        <v>21</v>
      </c>
    </row>
    <row r="40" spans="2:19" x14ac:dyDescent="0.55000000000000004">
      <c r="B40" s="116">
        <v>35</v>
      </c>
      <c r="C40" s="116" t="s">
        <v>21</v>
      </c>
      <c r="D40" s="116">
        <v>35</v>
      </c>
      <c r="E40" s="116" t="s">
        <v>21</v>
      </c>
      <c r="F40" s="116">
        <v>35</v>
      </c>
      <c r="G40" s="116" t="s">
        <v>21</v>
      </c>
      <c r="H40" s="116">
        <v>35</v>
      </c>
      <c r="I40" s="116" t="s">
        <v>21</v>
      </c>
      <c r="J40" s="116">
        <v>35</v>
      </c>
      <c r="K40" s="116" t="s">
        <v>21</v>
      </c>
      <c r="L40" s="116">
        <v>35</v>
      </c>
      <c r="M40" s="116" t="s">
        <v>21</v>
      </c>
      <c r="N40" s="116">
        <v>34</v>
      </c>
      <c r="O40" s="116" t="s">
        <v>140</v>
      </c>
      <c r="P40" s="116">
        <v>35</v>
      </c>
      <c r="Q40" s="116" t="s">
        <v>21</v>
      </c>
      <c r="R40" s="116">
        <v>35</v>
      </c>
      <c r="S40" s="116" t="s">
        <v>21</v>
      </c>
    </row>
    <row r="41" spans="2:19" x14ac:dyDescent="0.55000000000000004">
      <c r="B41" s="116">
        <v>36</v>
      </c>
      <c r="C41" s="116" t="s">
        <v>21</v>
      </c>
      <c r="D41" s="116">
        <v>36</v>
      </c>
      <c r="E41" s="116" t="s">
        <v>21</v>
      </c>
      <c r="F41" s="116">
        <v>36</v>
      </c>
      <c r="G41" s="116" t="s">
        <v>21</v>
      </c>
      <c r="H41" s="116">
        <v>36</v>
      </c>
      <c r="I41" s="116" t="s">
        <v>21</v>
      </c>
      <c r="J41" s="116">
        <v>36</v>
      </c>
      <c r="K41" s="116" t="s">
        <v>21</v>
      </c>
      <c r="L41" s="116">
        <v>36</v>
      </c>
      <c r="M41" s="116" t="s">
        <v>21</v>
      </c>
      <c r="N41" s="116">
        <v>35</v>
      </c>
      <c r="O41" s="116" t="s">
        <v>141</v>
      </c>
      <c r="P41" s="116">
        <v>36</v>
      </c>
      <c r="Q41" s="116" t="s">
        <v>21</v>
      </c>
      <c r="R41" s="116">
        <v>36</v>
      </c>
      <c r="S41" s="116" t="s">
        <v>21</v>
      </c>
    </row>
    <row r="42" spans="2:19" x14ac:dyDescent="0.55000000000000004">
      <c r="B42" s="116">
        <v>37</v>
      </c>
      <c r="C42" s="116" t="s">
        <v>21</v>
      </c>
      <c r="D42" s="116">
        <v>37</v>
      </c>
      <c r="E42" s="116" t="s">
        <v>21</v>
      </c>
      <c r="F42" s="116">
        <v>37</v>
      </c>
      <c r="G42" s="116" t="s">
        <v>21</v>
      </c>
      <c r="H42" s="116">
        <v>37</v>
      </c>
      <c r="I42" s="116" t="s">
        <v>21</v>
      </c>
      <c r="J42" s="116">
        <v>37</v>
      </c>
      <c r="K42" s="116" t="s">
        <v>21</v>
      </c>
      <c r="L42" s="116">
        <v>37</v>
      </c>
      <c r="M42" s="116" t="s">
        <v>21</v>
      </c>
      <c r="N42" s="116">
        <v>36</v>
      </c>
      <c r="O42" s="121" t="s">
        <v>142</v>
      </c>
      <c r="P42" s="116">
        <v>37</v>
      </c>
      <c r="Q42" s="116" t="s">
        <v>21</v>
      </c>
      <c r="R42" s="116">
        <v>37</v>
      </c>
      <c r="S42" s="116" t="s">
        <v>21</v>
      </c>
    </row>
    <row r="43" spans="2:19" x14ac:dyDescent="0.55000000000000004">
      <c r="B43" s="116">
        <v>38</v>
      </c>
      <c r="C43" s="116" t="s">
        <v>21</v>
      </c>
      <c r="D43" s="116">
        <v>38</v>
      </c>
      <c r="E43" s="116" t="s">
        <v>21</v>
      </c>
      <c r="F43" s="116">
        <v>38</v>
      </c>
      <c r="G43" s="116" t="s">
        <v>21</v>
      </c>
      <c r="H43" s="116">
        <v>38</v>
      </c>
      <c r="I43" s="116" t="s">
        <v>21</v>
      </c>
      <c r="J43" s="116">
        <v>38</v>
      </c>
      <c r="K43" s="116" t="s">
        <v>21</v>
      </c>
      <c r="L43" s="116">
        <v>38</v>
      </c>
      <c r="M43" s="116" t="s">
        <v>21</v>
      </c>
      <c r="N43" s="116">
        <v>37</v>
      </c>
      <c r="O43" s="116" t="s">
        <v>327</v>
      </c>
      <c r="P43" s="116">
        <v>38</v>
      </c>
      <c r="Q43" s="116" t="s">
        <v>21</v>
      </c>
      <c r="R43" s="116">
        <v>38</v>
      </c>
      <c r="S43" s="116" t="s">
        <v>21</v>
      </c>
    </row>
    <row r="44" spans="2:19" x14ac:dyDescent="0.55000000000000004">
      <c r="B44" s="116">
        <v>39</v>
      </c>
      <c r="C44" s="116" t="s">
        <v>21</v>
      </c>
      <c r="D44" s="116">
        <v>39</v>
      </c>
      <c r="E44" s="116" t="s">
        <v>21</v>
      </c>
      <c r="F44" s="116">
        <v>39</v>
      </c>
      <c r="G44" s="116" t="s">
        <v>21</v>
      </c>
      <c r="H44" s="116">
        <v>39</v>
      </c>
      <c r="I44" s="116" t="s">
        <v>21</v>
      </c>
      <c r="J44" s="116">
        <v>39</v>
      </c>
      <c r="K44" s="116" t="s">
        <v>21</v>
      </c>
      <c r="L44" s="116">
        <v>39</v>
      </c>
      <c r="M44" s="116" t="s">
        <v>21</v>
      </c>
      <c r="N44" s="116">
        <v>38</v>
      </c>
      <c r="O44" s="116" t="s">
        <v>104</v>
      </c>
      <c r="P44" s="116">
        <v>39</v>
      </c>
      <c r="Q44" s="116" t="s">
        <v>21</v>
      </c>
      <c r="R44" s="116">
        <v>39</v>
      </c>
      <c r="S44" s="116" t="s">
        <v>21</v>
      </c>
    </row>
    <row r="45" spans="2:19" x14ac:dyDescent="0.55000000000000004">
      <c r="B45" s="116">
        <v>40</v>
      </c>
      <c r="C45" s="116" t="s">
        <v>21</v>
      </c>
      <c r="D45" s="116">
        <v>40</v>
      </c>
      <c r="E45" s="116" t="s">
        <v>21</v>
      </c>
      <c r="F45" s="116">
        <v>40</v>
      </c>
      <c r="G45" s="116" t="s">
        <v>21</v>
      </c>
      <c r="H45" s="116">
        <v>40</v>
      </c>
      <c r="I45" s="116" t="s">
        <v>21</v>
      </c>
      <c r="J45" s="116">
        <v>40</v>
      </c>
      <c r="K45" s="116" t="s">
        <v>21</v>
      </c>
      <c r="L45" s="116">
        <v>40</v>
      </c>
      <c r="M45" s="116" t="s">
        <v>21</v>
      </c>
      <c r="N45" s="116">
        <v>39</v>
      </c>
      <c r="O45" s="116" t="s">
        <v>313</v>
      </c>
      <c r="P45" s="116">
        <v>40</v>
      </c>
      <c r="Q45" s="116" t="s">
        <v>21</v>
      </c>
      <c r="R45" s="116">
        <v>40</v>
      </c>
      <c r="S45" s="116" t="s">
        <v>21</v>
      </c>
    </row>
    <row r="46" spans="2:19" x14ac:dyDescent="0.55000000000000004">
      <c r="B46" s="116">
        <v>41</v>
      </c>
      <c r="C46" s="116" t="s">
        <v>21</v>
      </c>
      <c r="D46" s="116">
        <v>41</v>
      </c>
      <c r="E46" s="116" t="s">
        <v>21</v>
      </c>
      <c r="F46" s="116">
        <v>41</v>
      </c>
      <c r="G46" s="116" t="s">
        <v>21</v>
      </c>
      <c r="H46" s="116">
        <v>41</v>
      </c>
      <c r="I46" s="116" t="s">
        <v>21</v>
      </c>
      <c r="J46" s="116">
        <v>41</v>
      </c>
      <c r="K46" s="116" t="s">
        <v>21</v>
      </c>
      <c r="L46" s="116">
        <v>41</v>
      </c>
      <c r="M46" s="116" t="s">
        <v>21</v>
      </c>
      <c r="N46" s="116">
        <v>40</v>
      </c>
      <c r="O46" s="116" t="s">
        <v>332</v>
      </c>
      <c r="P46" s="116">
        <v>41</v>
      </c>
      <c r="Q46" s="116" t="s">
        <v>21</v>
      </c>
      <c r="R46" s="116">
        <v>41</v>
      </c>
      <c r="S46" s="116" t="s">
        <v>21</v>
      </c>
    </row>
    <row r="47" spans="2:19" x14ac:dyDescent="0.55000000000000004">
      <c r="B47" s="116">
        <v>42</v>
      </c>
      <c r="C47" s="116" t="s">
        <v>21</v>
      </c>
      <c r="D47" s="116">
        <v>42</v>
      </c>
      <c r="E47" s="116" t="s">
        <v>21</v>
      </c>
      <c r="F47" s="116">
        <v>42</v>
      </c>
      <c r="G47" s="116" t="s">
        <v>21</v>
      </c>
      <c r="H47" s="116">
        <v>42</v>
      </c>
      <c r="I47" s="116" t="s">
        <v>21</v>
      </c>
      <c r="J47" s="116">
        <v>42</v>
      </c>
      <c r="K47" s="116" t="s">
        <v>21</v>
      </c>
      <c r="L47" s="116">
        <v>42</v>
      </c>
      <c r="M47" s="116" t="s">
        <v>21</v>
      </c>
      <c r="N47" s="116">
        <v>41</v>
      </c>
      <c r="O47" s="116" t="s">
        <v>143</v>
      </c>
      <c r="P47" s="116">
        <v>42</v>
      </c>
      <c r="Q47" s="116" t="s">
        <v>21</v>
      </c>
      <c r="R47" s="116">
        <v>42</v>
      </c>
      <c r="S47" s="116" t="s">
        <v>21</v>
      </c>
    </row>
    <row r="48" spans="2:19" x14ac:dyDescent="0.55000000000000004">
      <c r="B48" s="116">
        <v>43</v>
      </c>
      <c r="C48" s="116" t="s">
        <v>21</v>
      </c>
      <c r="D48" s="116">
        <v>43</v>
      </c>
      <c r="E48" s="116" t="s">
        <v>21</v>
      </c>
      <c r="F48" s="116">
        <v>43</v>
      </c>
      <c r="G48" s="116" t="s">
        <v>21</v>
      </c>
      <c r="H48" s="116">
        <v>43</v>
      </c>
      <c r="I48" s="116" t="s">
        <v>21</v>
      </c>
      <c r="J48" s="116">
        <v>43</v>
      </c>
      <c r="K48" s="116" t="s">
        <v>21</v>
      </c>
      <c r="L48" s="116">
        <v>43</v>
      </c>
      <c r="M48" s="116" t="s">
        <v>21</v>
      </c>
      <c r="N48" s="116">
        <v>42</v>
      </c>
      <c r="O48" s="116" t="s">
        <v>145</v>
      </c>
      <c r="P48" s="116">
        <v>43</v>
      </c>
      <c r="Q48" s="116" t="s">
        <v>21</v>
      </c>
      <c r="R48" s="116">
        <v>43</v>
      </c>
      <c r="S48" s="116" t="s">
        <v>21</v>
      </c>
    </row>
    <row r="49" spans="2:21" x14ac:dyDescent="0.55000000000000004">
      <c r="B49" s="116">
        <v>44</v>
      </c>
      <c r="C49" s="116" t="s">
        <v>21</v>
      </c>
      <c r="D49" s="116">
        <v>44</v>
      </c>
      <c r="E49" s="116" t="s">
        <v>21</v>
      </c>
      <c r="F49" s="116">
        <v>44</v>
      </c>
      <c r="G49" s="116" t="s">
        <v>21</v>
      </c>
      <c r="H49" s="116">
        <v>44</v>
      </c>
      <c r="I49" s="116" t="s">
        <v>21</v>
      </c>
      <c r="J49" s="116">
        <v>44</v>
      </c>
      <c r="K49" s="116" t="s">
        <v>21</v>
      </c>
      <c r="L49" s="116">
        <v>44</v>
      </c>
      <c r="M49" s="116" t="s">
        <v>21</v>
      </c>
      <c r="N49" s="120">
        <v>43</v>
      </c>
      <c r="O49" s="120" t="s">
        <v>146</v>
      </c>
      <c r="P49" s="116">
        <v>44</v>
      </c>
      <c r="Q49" s="116" t="s">
        <v>21</v>
      </c>
      <c r="R49" s="116">
        <v>44</v>
      </c>
      <c r="S49" s="116" t="s">
        <v>21</v>
      </c>
    </row>
    <row r="50" spans="2:21" x14ac:dyDescent="0.55000000000000004">
      <c r="N50" s="57"/>
      <c r="O50" s="57"/>
    </row>
    <row r="51" spans="2:21" x14ac:dyDescent="0.55000000000000004">
      <c r="B51" s="221" t="s">
        <v>40</v>
      </c>
      <c r="C51" s="221"/>
    </row>
    <row r="52" spans="2:21" x14ac:dyDescent="0.55000000000000004">
      <c r="B52" s="153" t="s">
        <v>45</v>
      </c>
      <c r="C52" s="155"/>
      <c r="D52" s="153" t="s">
        <v>48</v>
      </c>
      <c r="E52" s="155"/>
      <c r="F52" s="153" t="s">
        <v>27</v>
      </c>
      <c r="G52" s="155"/>
      <c r="H52" s="153" t="s">
        <v>25</v>
      </c>
      <c r="I52" s="155"/>
      <c r="J52" s="153" t="s">
        <v>51</v>
      </c>
      <c r="K52" s="155"/>
      <c r="L52" s="153" t="s">
        <v>52</v>
      </c>
      <c r="M52" s="155"/>
      <c r="N52" s="153" t="s">
        <v>53</v>
      </c>
      <c r="O52" s="155"/>
      <c r="R52" s="37"/>
      <c r="S52" s="37" t="s">
        <v>209</v>
      </c>
      <c r="T52" s="37"/>
      <c r="U52" s="37" t="s">
        <v>196</v>
      </c>
    </row>
    <row r="53" spans="2:21" s="59" customFormat="1" x14ac:dyDescent="0.55000000000000004">
      <c r="B53" s="35"/>
      <c r="C53" s="116" t="s">
        <v>205</v>
      </c>
      <c r="D53" s="35"/>
      <c r="E53" s="116" t="s">
        <v>71</v>
      </c>
      <c r="F53" s="35"/>
      <c r="G53" s="117" t="s">
        <v>204</v>
      </c>
      <c r="H53" s="35"/>
      <c r="I53" s="116" t="s">
        <v>204</v>
      </c>
      <c r="J53" s="35"/>
      <c r="K53" s="117" t="s">
        <v>204</v>
      </c>
      <c r="L53" s="35"/>
      <c r="M53" s="117" t="s">
        <v>204</v>
      </c>
      <c r="N53" s="35"/>
      <c r="O53" s="116" t="s">
        <v>71</v>
      </c>
      <c r="R53" s="116">
        <v>0</v>
      </c>
      <c r="S53" s="116" t="s">
        <v>214</v>
      </c>
      <c r="T53" s="116" t="s">
        <v>210</v>
      </c>
      <c r="U53" s="116" t="s">
        <v>211</v>
      </c>
    </row>
    <row r="54" spans="2:21" s="59" customFormat="1" x14ac:dyDescent="0.55000000000000004">
      <c r="B54" s="35">
        <v>1</v>
      </c>
      <c r="C54" s="35"/>
      <c r="D54" s="35">
        <v>1</v>
      </c>
      <c r="E54" s="35" t="s">
        <v>122</v>
      </c>
      <c r="F54" s="35">
        <v>1</v>
      </c>
      <c r="G54" s="117" t="s">
        <v>192</v>
      </c>
      <c r="H54" s="35">
        <v>0</v>
      </c>
      <c r="I54" s="59" t="s">
        <v>292</v>
      </c>
      <c r="J54" s="35">
        <v>1</v>
      </c>
      <c r="K54" s="117" t="s">
        <v>192</v>
      </c>
      <c r="L54" s="35">
        <v>1</v>
      </c>
      <c r="M54" s="117" t="s">
        <v>236</v>
      </c>
      <c r="N54" s="35">
        <v>1</v>
      </c>
      <c r="O54" s="35" t="s">
        <v>151</v>
      </c>
      <c r="R54" s="35">
        <v>1</v>
      </c>
      <c r="S54" s="116" t="s">
        <v>215</v>
      </c>
      <c r="T54" s="35" t="s">
        <v>213</v>
      </c>
      <c r="U54" s="116" t="s">
        <v>165</v>
      </c>
    </row>
    <row r="55" spans="2:21" s="59" customFormat="1" x14ac:dyDescent="0.55000000000000004">
      <c r="B55" s="35">
        <v>2</v>
      </c>
      <c r="C55" s="116"/>
      <c r="D55" s="35">
        <v>2</v>
      </c>
      <c r="E55" s="116" t="s">
        <v>147</v>
      </c>
      <c r="F55" s="35">
        <v>2</v>
      </c>
      <c r="G55" s="117" t="s">
        <v>189</v>
      </c>
      <c r="H55" s="35">
        <v>1</v>
      </c>
      <c r="I55" s="35" t="s">
        <v>237</v>
      </c>
      <c r="J55" s="35">
        <v>2</v>
      </c>
      <c r="K55" s="117" t="s">
        <v>189</v>
      </c>
      <c r="L55" s="35">
        <v>2</v>
      </c>
      <c r="M55" s="117" t="s">
        <v>267</v>
      </c>
      <c r="N55" s="35">
        <v>2</v>
      </c>
      <c r="O55" s="116" t="s">
        <v>152</v>
      </c>
      <c r="R55" s="35">
        <v>2</v>
      </c>
      <c r="S55" s="116" t="s">
        <v>84</v>
      </c>
      <c r="T55" s="35"/>
      <c r="U55" s="116"/>
    </row>
    <row r="56" spans="2:21" s="59" customFormat="1" x14ac:dyDescent="0.55000000000000004">
      <c r="B56" s="35">
        <v>3</v>
      </c>
      <c r="C56" s="116"/>
      <c r="D56" s="35">
        <v>3</v>
      </c>
      <c r="E56" s="116" t="s">
        <v>32</v>
      </c>
      <c r="F56" s="35">
        <v>3</v>
      </c>
      <c r="G56" s="117" t="s">
        <v>184</v>
      </c>
      <c r="H56" s="35">
        <v>2</v>
      </c>
      <c r="I56" s="116" t="s">
        <v>64</v>
      </c>
      <c r="J56" s="35">
        <v>3</v>
      </c>
      <c r="K56" s="117" t="s">
        <v>184</v>
      </c>
      <c r="L56" s="35">
        <v>3</v>
      </c>
      <c r="M56" s="117" t="s">
        <v>269</v>
      </c>
      <c r="N56" s="35">
        <v>3</v>
      </c>
      <c r="O56" s="116" t="s">
        <v>153</v>
      </c>
      <c r="R56" s="35">
        <v>3</v>
      </c>
      <c r="S56" s="116" t="s">
        <v>32</v>
      </c>
      <c r="T56" s="35"/>
      <c r="U56" s="116"/>
    </row>
    <row r="57" spans="2:21" s="59" customFormat="1" x14ac:dyDescent="0.55000000000000004">
      <c r="B57" s="35">
        <v>4</v>
      </c>
      <c r="C57" s="116"/>
      <c r="D57" s="35">
        <v>4</v>
      </c>
      <c r="E57" s="116" t="s">
        <v>148</v>
      </c>
      <c r="F57" s="35">
        <v>4</v>
      </c>
      <c r="G57" s="117" t="s">
        <v>178</v>
      </c>
      <c r="H57" s="35">
        <v>3</v>
      </c>
      <c r="I57" s="116" t="s">
        <v>238</v>
      </c>
      <c r="J57" s="35">
        <v>4</v>
      </c>
      <c r="K57" s="117" t="s">
        <v>178</v>
      </c>
      <c r="L57" s="35">
        <v>4</v>
      </c>
      <c r="M57" s="117" t="s">
        <v>270</v>
      </c>
      <c r="N57" s="35">
        <v>4</v>
      </c>
      <c r="O57" s="116" t="s">
        <v>156</v>
      </c>
      <c r="R57" s="35">
        <v>4</v>
      </c>
      <c r="S57" s="116"/>
      <c r="T57" s="35"/>
      <c r="U57" s="116"/>
    </row>
    <row r="58" spans="2:21" s="59" customFormat="1" x14ac:dyDescent="0.55000000000000004">
      <c r="B58" s="35">
        <v>5</v>
      </c>
      <c r="C58" s="116"/>
      <c r="D58" s="35">
        <v>5</v>
      </c>
      <c r="E58" s="116" t="s">
        <v>21</v>
      </c>
      <c r="F58" s="35">
        <v>5</v>
      </c>
      <c r="G58" s="117" t="s">
        <v>179</v>
      </c>
      <c r="H58" s="35">
        <v>4</v>
      </c>
      <c r="I58" s="116" t="s">
        <v>239</v>
      </c>
      <c r="J58" s="35">
        <v>5</v>
      </c>
      <c r="K58" s="117" t="s">
        <v>179</v>
      </c>
      <c r="L58" s="35">
        <v>5</v>
      </c>
      <c r="M58" s="117" t="s">
        <v>235</v>
      </c>
      <c r="N58" s="35">
        <v>5</v>
      </c>
      <c r="O58" s="116" t="s">
        <v>157</v>
      </c>
      <c r="R58" s="35">
        <v>5</v>
      </c>
      <c r="S58" s="116"/>
      <c r="T58" s="35"/>
      <c r="U58" s="116"/>
    </row>
    <row r="59" spans="2:21" s="59" customFormat="1" x14ac:dyDescent="0.55000000000000004">
      <c r="B59" s="35">
        <v>6</v>
      </c>
      <c r="C59" s="116"/>
      <c r="D59" s="35">
        <v>6</v>
      </c>
      <c r="E59" s="116" t="s">
        <v>21</v>
      </c>
      <c r="F59" s="35">
        <v>6</v>
      </c>
      <c r="G59" s="117" t="s">
        <v>176</v>
      </c>
      <c r="H59" s="35">
        <v>5</v>
      </c>
      <c r="I59" s="116" t="s">
        <v>240</v>
      </c>
      <c r="J59" s="35">
        <v>6</v>
      </c>
      <c r="K59" s="117" t="s">
        <v>176</v>
      </c>
      <c r="L59" s="35">
        <v>6</v>
      </c>
      <c r="M59" s="116" t="s">
        <v>21</v>
      </c>
      <c r="N59" s="35">
        <v>6</v>
      </c>
      <c r="O59" s="116" t="s">
        <v>148</v>
      </c>
      <c r="R59" s="35">
        <v>6</v>
      </c>
      <c r="S59" s="116"/>
      <c r="T59" s="35"/>
      <c r="U59" s="116"/>
    </row>
    <row r="60" spans="2:21" s="59" customFormat="1" x14ac:dyDescent="0.55000000000000004">
      <c r="B60" s="35">
        <v>7</v>
      </c>
      <c r="C60" s="116"/>
      <c r="D60" s="35">
        <v>7</v>
      </c>
      <c r="E60" s="116" t="s">
        <v>21</v>
      </c>
      <c r="F60" s="35">
        <v>7</v>
      </c>
      <c r="G60" s="117" t="s">
        <v>186</v>
      </c>
      <c r="H60" s="35">
        <v>6</v>
      </c>
      <c r="I60" s="116" t="s">
        <v>47</v>
      </c>
      <c r="J60" s="35">
        <v>7</v>
      </c>
      <c r="K60" s="117" t="s">
        <v>186</v>
      </c>
      <c r="L60" s="35">
        <v>7</v>
      </c>
      <c r="M60" s="116" t="s">
        <v>21</v>
      </c>
      <c r="N60" s="35">
        <v>7</v>
      </c>
      <c r="O60" s="116" t="s">
        <v>21</v>
      </c>
      <c r="R60" s="35">
        <v>7</v>
      </c>
      <c r="S60" s="116"/>
      <c r="T60" s="35"/>
      <c r="U60" s="116"/>
    </row>
    <row r="61" spans="2:21" s="59" customFormat="1" x14ac:dyDescent="0.55000000000000004">
      <c r="B61" s="35">
        <v>8</v>
      </c>
      <c r="C61" s="116"/>
      <c r="D61" s="35">
        <v>8</v>
      </c>
      <c r="E61" s="116" t="s">
        <v>21</v>
      </c>
      <c r="F61" s="35">
        <v>8</v>
      </c>
      <c r="G61" s="117" t="s">
        <v>182</v>
      </c>
      <c r="H61" s="35">
        <v>7</v>
      </c>
      <c r="I61" s="116" t="s">
        <v>58</v>
      </c>
      <c r="J61" s="35">
        <v>8</v>
      </c>
      <c r="K61" s="117" t="s">
        <v>182</v>
      </c>
      <c r="L61" s="35">
        <v>8</v>
      </c>
      <c r="M61" s="116" t="s">
        <v>21</v>
      </c>
      <c r="N61" s="35">
        <v>8</v>
      </c>
      <c r="O61" s="116" t="s">
        <v>21</v>
      </c>
      <c r="R61" s="35">
        <v>8</v>
      </c>
      <c r="S61" s="116"/>
      <c r="T61" s="35"/>
      <c r="U61" s="116"/>
    </row>
    <row r="62" spans="2:21" s="59" customFormat="1" x14ac:dyDescent="0.55000000000000004">
      <c r="B62" s="35">
        <v>9</v>
      </c>
      <c r="C62" s="116" t="s">
        <v>21</v>
      </c>
      <c r="D62" s="35">
        <v>9</v>
      </c>
      <c r="E62" s="116" t="s">
        <v>21</v>
      </c>
      <c r="F62" s="35">
        <v>9</v>
      </c>
      <c r="G62" s="117" t="s">
        <v>191</v>
      </c>
      <c r="H62" s="35">
        <v>8</v>
      </c>
      <c r="I62" s="116" t="s">
        <v>91</v>
      </c>
      <c r="J62" s="35">
        <v>9</v>
      </c>
      <c r="K62" s="117" t="s">
        <v>191</v>
      </c>
      <c r="L62" s="35">
        <v>9</v>
      </c>
      <c r="M62" s="116" t="s">
        <v>21</v>
      </c>
      <c r="N62" s="35">
        <v>9</v>
      </c>
      <c r="O62" s="116" t="s">
        <v>21</v>
      </c>
      <c r="R62" s="35">
        <v>9</v>
      </c>
      <c r="S62" s="116"/>
      <c r="T62" s="35"/>
      <c r="U62" s="116"/>
    </row>
    <row r="63" spans="2:21" s="59" customFormat="1" x14ac:dyDescent="0.55000000000000004">
      <c r="B63" s="35">
        <v>10</v>
      </c>
      <c r="C63" s="116" t="s">
        <v>21</v>
      </c>
      <c r="D63" s="35">
        <v>10</v>
      </c>
      <c r="E63" s="116" t="s">
        <v>21</v>
      </c>
      <c r="F63" s="35">
        <v>10</v>
      </c>
      <c r="G63" s="117" t="s">
        <v>172</v>
      </c>
      <c r="H63" s="35">
        <v>9</v>
      </c>
      <c r="I63" s="116" t="s">
        <v>199</v>
      </c>
      <c r="J63" s="35">
        <v>10</v>
      </c>
      <c r="K63" s="117" t="s">
        <v>172</v>
      </c>
      <c r="L63" s="35">
        <v>10</v>
      </c>
      <c r="M63" s="116" t="s">
        <v>21</v>
      </c>
      <c r="N63" s="35">
        <v>10</v>
      </c>
      <c r="O63" s="116" t="s">
        <v>21</v>
      </c>
    </row>
    <row r="64" spans="2:21" s="59" customFormat="1" x14ac:dyDescent="0.55000000000000004">
      <c r="B64" s="35">
        <v>11</v>
      </c>
      <c r="C64" s="116" t="s">
        <v>21</v>
      </c>
      <c r="D64" s="35">
        <v>11</v>
      </c>
      <c r="E64" s="116" t="s">
        <v>21</v>
      </c>
      <c r="F64" s="35">
        <v>11</v>
      </c>
      <c r="G64" s="117" t="s">
        <v>231</v>
      </c>
      <c r="H64" s="35">
        <v>10</v>
      </c>
      <c r="I64" s="116" t="s">
        <v>100</v>
      </c>
      <c r="J64" s="35">
        <v>11</v>
      </c>
      <c r="K64" s="117" t="s">
        <v>231</v>
      </c>
      <c r="L64" s="35">
        <v>11</v>
      </c>
      <c r="M64" s="116" t="s">
        <v>21</v>
      </c>
      <c r="N64" s="35">
        <v>11</v>
      </c>
      <c r="O64" s="116" t="s">
        <v>21</v>
      </c>
    </row>
    <row r="65" spans="2:15" s="59" customFormat="1" x14ac:dyDescent="0.55000000000000004">
      <c r="B65" s="35">
        <v>12</v>
      </c>
      <c r="C65" s="116" t="s">
        <v>21</v>
      </c>
      <c r="D65" s="35">
        <v>12</v>
      </c>
      <c r="E65" s="116" t="s">
        <v>21</v>
      </c>
      <c r="F65" s="35">
        <v>12</v>
      </c>
      <c r="G65" s="117" t="s">
        <v>190</v>
      </c>
      <c r="H65" s="35">
        <v>11</v>
      </c>
      <c r="I65" s="116" t="s">
        <v>242</v>
      </c>
      <c r="J65" s="35">
        <v>12</v>
      </c>
      <c r="K65" s="117" t="s">
        <v>190</v>
      </c>
      <c r="L65" s="35">
        <v>12</v>
      </c>
      <c r="M65" s="116" t="s">
        <v>21</v>
      </c>
      <c r="N65" s="35">
        <v>12</v>
      </c>
      <c r="O65" s="116" t="s">
        <v>21</v>
      </c>
    </row>
    <row r="66" spans="2:15" s="59" customFormat="1" x14ac:dyDescent="0.55000000000000004">
      <c r="B66" s="35">
        <v>13</v>
      </c>
      <c r="C66" s="116" t="s">
        <v>21</v>
      </c>
      <c r="D66" s="35">
        <v>13</v>
      </c>
      <c r="E66" s="116" t="s">
        <v>21</v>
      </c>
      <c r="F66" s="35">
        <v>13</v>
      </c>
      <c r="G66" s="117" t="s">
        <v>185</v>
      </c>
      <c r="H66" s="35">
        <v>12</v>
      </c>
      <c r="I66" s="116" t="s">
        <v>243</v>
      </c>
      <c r="J66" s="35">
        <v>13</v>
      </c>
      <c r="K66" s="117" t="s">
        <v>185</v>
      </c>
      <c r="L66" s="35">
        <v>13</v>
      </c>
      <c r="M66" s="116" t="s">
        <v>21</v>
      </c>
      <c r="N66" s="35">
        <v>13</v>
      </c>
      <c r="O66" s="116" t="s">
        <v>21</v>
      </c>
    </row>
    <row r="67" spans="2:15" s="59" customFormat="1" x14ac:dyDescent="0.55000000000000004">
      <c r="B67" s="35">
        <v>14</v>
      </c>
      <c r="C67" s="116" t="s">
        <v>21</v>
      </c>
      <c r="D67" s="35">
        <v>14</v>
      </c>
      <c r="E67" s="116" t="s">
        <v>21</v>
      </c>
      <c r="F67" s="35">
        <v>14</v>
      </c>
      <c r="G67" s="117" t="s">
        <v>174</v>
      </c>
      <c r="H67" s="35">
        <v>13</v>
      </c>
      <c r="I67" s="116" t="s">
        <v>244</v>
      </c>
      <c r="J67" s="35">
        <v>14</v>
      </c>
      <c r="K67" s="117" t="s">
        <v>174</v>
      </c>
      <c r="L67" s="35">
        <v>14</v>
      </c>
      <c r="M67" s="116" t="s">
        <v>21</v>
      </c>
      <c r="N67" s="35">
        <v>14</v>
      </c>
      <c r="O67" s="116" t="s">
        <v>21</v>
      </c>
    </row>
    <row r="68" spans="2:15" s="59" customFormat="1" x14ac:dyDescent="0.55000000000000004">
      <c r="B68" s="35">
        <v>15</v>
      </c>
      <c r="C68" s="116" t="s">
        <v>21</v>
      </c>
      <c r="D68" s="35">
        <v>15</v>
      </c>
      <c r="E68" s="116" t="s">
        <v>21</v>
      </c>
      <c r="F68" s="35">
        <v>15</v>
      </c>
      <c r="G68" s="117" t="s">
        <v>177</v>
      </c>
      <c r="H68" s="35">
        <v>14</v>
      </c>
      <c r="I68" s="116" t="s">
        <v>245</v>
      </c>
      <c r="J68" s="35">
        <v>15</v>
      </c>
      <c r="K68" s="117" t="s">
        <v>177</v>
      </c>
      <c r="L68" s="35">
        <v>15</v>
      </c>
      <c r="M68" s="116" t="s">
        <v>21</v>
      </c>
      <c r="N68" s="35">
        <v>15</v>
      </c>
      <c r="O68" s="116" t="s">
        <v>21</v>
      </c>
    </row>
    <row r="69" spans="2:15" s="59" customFormat="1" x14ac:dyDescent="0.55000000000000004">
      <c r="B69" s="35">
        <v>16</v>
      </c>
      <c r="C69" s="116" t="s">
        <v>21</v>
      </c>
      <c r="D69" s="35">
        <v>16</v>
      </c>
      <c r="E69" s="116" t="s">
        <v>21</v>
      </c>
      <c r="F69" s="35">
        <v>16</v>
      </c>
      <c r="G69" s="117" t="s">
        <v>173</v>
      </c>
      <c r="H69" s="35">
        <v>15</v>
      </c>
      <c r="I69" s="116" t="s">
        <v>246</v>
      </c>
      <c r="J69" s="35">
        <v>16</v>
      </c>
      <c r="K69" s="117" t="s">
        <v>173</v>
      </c>
      <c r="L69" s="35">
        <v>16</v>
      </c>
      <c r="M69" s="116" t="s">
        <v>21</v>
      </c>
      <c r="N69" s="35">
        <v>16</v>
      </c>
      <c r="O69" s="116" t="s">
        <v>21</v>
      </c>
    </row>
    <row r="70" spans="2:15" s="59" customFormat="1" x14ac:dyDescent="0.55000000000000004">
      <c r="B70" s="35">
        <v>17</v>
      </c>
      <c r="C70" s="116" t="s">
        <v>21</v>
      </c>
      <c r="D70" s="35">
        <v>17</v>
      </c>
      <c r="E70" s="116" t="s">
        <v>21</v>
      </c>
      <c r="F70" s="35">
        <v>17</v>
      </c>
      <c r="G70" s="117" t="s">
        <v>155</v>
      </c>
      <c r="H70" s="35">
        <v>16</v>
      </c>
      <c r="I70" s="116" t="s">
        <v>247</v>
      </c>
      <c r="J70" s="35">
        <v>17</v>
      </c>
      <c r="K70" s="117" t="s">
        <v>155</v>
      </c>
      <c r="L70" s="35">
        <v>17</v>
      </c>
      <c r="M70" s="116" t="s">
        <v>21</v>
      </c>
      <c r="N70" s="35">
        <v>17</v>
      </c>
      <c r="O70" s="116" t="s">
        <v>21</v>
      </c>
    </row>
    <row r="71" spans="2:15" s="59" customFormat="1" x14ac:dyDescent="0.55000000000000004">
      <c r="B71" s="35">
        <v>18</v>
      </c>
      <c r="C71" s="116" t="s">
        <v>21</v>
      </c>
      <c r="D71" s="35">
        <v>18</v>
      </c>
      <c r="E71" s="116" t="s">
        <v>21</v>
      </c>
      <c r="F71" s="35">
        <v>18</v>
      </c>
      <c r="G71" s="117" t="s">
        <v>175</v>
      </c>
      <c r="H71" s="35">
        <v>17</v>
      </c>
      <c r="I71" s="116" t="s">
        <v>195</v>
      </c>
      <c r="J71" s="35">
        <v>18</v>
      </c>
      <c r="K71" s="117" t="s">
        <v>175</v>
      </c>
      <c r="L71" s="35">
        <v>18</v>
      </c>
      <c r="M71" s="116" t="s">
        <v>21</v>
      </c>
      <c r="N71" s="35">
        <v>18</v>
      </c>
      <c r="O71" s="116" t="s">
        <v>21</v>
      </c>
    </row>
    <row r="72" spans="2:15" s="59" customFormat="1" x14ac:dyDescent="0.55000000000000004">
      <c r="B72" s="35">
        <v>19</v>
      </c>
      <c r="C72" s="116" t="s">
        <v>21</v>
      </c>
      <c r="D72" s="35">
        <v>19</v>
      </c>
      <c r="E72" s="116" t="s">
        <v>21</v>
      </c>
      <c r="F72" s="35">
        <v>19</v>
      </c>
      <c r="G72" s="117" t="s">
        <v>14</v>
      </c>
      <c r="H72" s="35">
        <v>18</v>
      </c>
      <c r="I72" s="116" t="s">
        <v>248</v>
      </c>
      <c r="J72" s="35">
        <v>19</v>
      </c>
      <c r="K72" s="117" t="s">
        <v>14</v>
      </c>
      <c r="L72" s="35">
        <v>19</v>
      </c>
      <c r="M72" s="116" t="s">
        <v>21</v>
      </c>
      <c r="N72" s="35">
        <v>19</v>
      </c>
      <c r="O72" s="116" t="s">
        <v>21</v>
      </c>
    </row>
    <row r="73" spans="2:15" s="59" customFormat="1" x14ac:dyDescent="0.55000000000000004">
      <c r="B73" s="35">
        <v>20</v>
      </c>
      <c r="C73" s="116" t="s">
        <v>21</v>
      </c>
      <c r="D73" s="35">
        <v>20</v>
      </c>
      <c r="E73" s="116" t="s">
        <v>21</v>
      </c>
      <c r="F73" s="35">
        <v>20</v>
      </c>
      <c r="G73" s="118" t="s">
        <v>187</v>
      </c>
      <c r="H73" s="35">
        <v>19</v>
      </c>
      <c r="I73" s="116" t="s">
        <v>249</v>
      </c>
      <c r="J73" s="35">
        <v>20</v>
      </c>
      <c r="K73" s="118" t="s">
        <v>187</v>
      </c>
      <c r="L73" s="35">
        <v>20</v>
      </c>
      <c r="M73" s="116" t="s">
        <v>21</v>
      </c>
      <c r="N73" s="35">
        <v>20</v>
      </c>
      <c r="O73" s="116" t="s">
        <v>21</v>
      </c>
    </row>
    <row r="74" spans="2:15" s="59" customFormat="1" x14ac:dyDescent="0.55000000000000004">
      <c r="B74" s="35">
        <v>21</v>
      </c>
      <c r="C74" s="116" t="s">
        <v>21</v>
      </c>
      <c r="D74" s="35">
        <v>21</v>
      </c>
      <c r="E74" s="116" t="s">
        <v>21</v>
      </c>
      <c r="F74" s="35">
        <v>21</v>
      </c>
      <c r="G74" s="117" t="s">
        <v>183</v>
      </c>
      <c r="H74" s="35">
        <v>20</v>
      </c>
      <c r="I74" s="116" t="s">
        <v>137</v>
      </c>
      <c r="J74" s="35">
        <v>21</v>
      </c>
      <c r="K74" s="117" t="s">
        <v>183</v>
      </c>
      <c r="L74" s="35">
        <v>21</v>
      </c>
      <c r="M74" s="116" t="s">
        <v>21</v>
      </c>
      <c r="N74" s="35">
        <v>21</v>
      </c>
      <c r="O74" s="116" t="s">
        <v>21</v>
      </c>
    </row>
    <row r="75" spans="2:15" s="59" customFormat="1" x14ac:dyDescent="0.55000000000000004">
      <c r="B75" s="35">
        <v>22</v>
      </c>
      <c r="C75" s="116" t="s">
        <v>21</v>
      </c>
      <c r="D75" s="35">
        <v>22</v>
      </c>
      <c r="E75" s="116" t="s">
        <v>21</v>
      </c>
      <c r="F75" s="35">
        <v>22</v>
      </c>
      <c r="G75" s="118" t="s">
        <v>139</v>
      </c>
      <c r="H75" s="35">
        <v>21</v>
      </c>
      <c r="I75" s="116" t="s">
        <v>251</v>
      </c>
      <c r="J75" s="35">
        <v>22</v>
      </c>
      <c r="K75" s="118" t="s">
        <v>139</v>
      </c>
      <c r="L75" s="35">
        <v>22</v>
      </c>
      <c r="M75" s="116" t="s">
        <v>21</v>
      </c>
      <c r="N75" s="35">
        <v>22</v>
      </c>
      <c r="O75" s="116" t="s">
        <v>21</v>
      </c>
    </row>
    <row r="76" spans="2:15" s="59" customFormat="1" x14ac:dyDescent="0.55000000000000004">
      <c r="B76" s="35">
        <v>23</v>
      </c>
      <c r="C76" s="116" t="s">
        <v>21</v>
      </c>
      <c r="D76" s="35">
        <v>23</v>
      </c>
      <c r="E76" s="116" t="s">
        <v>21</v>
      </c>
      <c r="F76" s="35">
        <v>23</v>
      </c>
      <c r="G76" s="119" t="s">
        <v>232</v>
      </c>
      <c r="H76" s="35">
        <v>22</v>
      </c>
      <c r="I76" s="116" t="s">
        <v>20</v>
      </c>
      <c r="J76" s="35">
        <v>23</v>
      </c>
      <c r="K76" s="119" t="s">
        <v>232</v>
      </c>
      <c r="L76" s="35">
        <v>23</v>
      </c>
      <c r="M76" s="116" t="s">
        <v>21</v>
      </c>
      <c r="N76" s="35">
        <v>23</v>
      </c>
      <c r="O76" s="116" t="s">
        <v>21</v>
      </c>
    </row>
    <row r="77" spans="2:15" s="59" customFormat="1" x14ac:dyDescent="0.55000000000000004">
      <c r="B77" s="35">
        <v>24</v>
      </c>
      <c r="C77" s="116" t="s">
        <v>21</v>
      </c>
      <c r="D77" s="35">
        <v>24</v>
      </c>
      <c r="E77" s="116" t="s">
        <v>21</v>
      </c>
      <c r="F77" s="35">
        <v>24</v>
      </c>
      <c r="G77" s="117" t="s">
        <v>181</v>
      </c>
      <c r="H77" s="35">
        <v>23</v>
      </c>
      <c r="I77" s="116" t="s">
        <v>163</v>
      </c>
      <c r="J77" s="35">
        <v>24</v>
      </c>
      <c r="K77" s="117" t="s">
        <v>181</v>
      </c>
      <c r="L77" s="35">
        <v>24</v>
      </c>
      <c r="M77" s="116" t="s">
        <v>21</v>
      </c>
      <c r="N77" s="35">
        <v>24</v>
      </c>
      <c r="O77" s="116" t="s">
        <v>21</v>
      </c>
    </row>
    <row r="78" spans="2:15" s="59" customFormat="1" x14ac:dyDescent="0.55000000000000004">
      <c r="B78" s="35">
        <v>25</v>
      </c>
      <c r="C78" s="116" t="s">
        <v>21</v>
      </c>
      <c r="D78" s="35">
        <v>25</v>
      </c>
      <c r="E78" s="116" t="s">
        <v>21</v>
      </c>
      <c r="F78" s="35">
        <v>25</v>
      </c>
      <c r="G78" s="119" t="s">
        <v>233</v>
      </c>
      <c r="H78" s="35">
        <v>24</v>
      </c>
      <c r="I78" s="116" t="s">
        <v>39</v>
      </c>
      <c r="J78" s="35">
        <v>25</v>
      </c>
      <c r="K78" s="119" t="s">
        <v>233</v>
      </c>
      <c r="L78" s="35">
        <v>25</v>
      </c>
      <c r="M78" s="116" t="s">
        <v>21</v>
      </c>
      <c r="N78" s="35">
        <v>25</v>
      </c>
      <c r="O78" s="116" t="s">
        <v>21</v>
      </c>
    </row>
    <row r="79" spans="2:15" s="59" customFormat="1" x14ac:dyDescent="0.55000000000000004">
      <c r="B79" s="35">
        <v>26</v>
      </c>
      <c r="C79" s="116" t="s">
        <v>21</v>
      </c>
      <c r="D79" s="35">
        <v>26</v>
      </c>
      <c r="E79" s="116" t="s">
        <v>21</v>
      </c>
      <c r="F79" s="35">
        <v>26</v>
      </c>
      <c r="G79" s="117" t="s">
        <v>234</v>
      </c>
      <c r="H79" s="35">
        <v>25</v>
      </c>
      <c r="I79" s="116" t="s">
        <v>252</v>
      </c>
      <c r="J79" s="35">
        <v>26</v>
      </c>
      <c r="K79" s="117" t="s">
        <v>234</v>
      </c>
      <c r="L79" s="35">
        <v>26</v>
      </c>
      <c r="M79" s="116" t="s">
        <v>21</v>
      </c>
      <c r="N79" s="35">
        <v>26</v>
      </c>
      <c r="O79" s="116" t="s">
        <v>21</v>
      </c>
    </row>
    <row r="80" spans="2:15" s="59" customFormat="1" x14ac:dyDescent="0.55000000000000004">
      <c r="B80" s="35">
        <v>27</v>
      </c>
      <c r="C80" s="116" t="s">
        <v>21</v>
      </c>
      <c r="D80" s="35">
        <v>27</v>
      </c>
      <c r="E80" s="116" t="s">
        <v>21</v>
      </c>
      <c r="F80" s="35">
        <v>27</v>
      </c>
      <c r="G80" s="117" t="s">
        <v>225</v>
      </c>
      <c r="H80" s="35">
        <v>26</v>
      </c>
      <c r="I80" s="116" t="s">
        <v>253</v>
      </c>
      <c r="J80" s="35">
        <v>27</v>
      </c>
      <c r="K80" s="117" t="s">
        <v>225</v>
      </c>
      <c r="L80" s="35">
        <v>27</v>
      </c>
      <c r="M80" s="116" t="s">
        <v>21</v>
      </c>
      <c r="N80" s="35">
        <v>27</v>
      </c>
      <c r="O80" s="116" t="s">
        <v>21</v>
      </c>
    </row>
    <row r="81" spans="2:15" s="59" customFormat="1" x14ac:dyDescent="0.55000000000000004">
      <c r="B81" s="35">
        <v>28</v>
      </c>
      <c r="C81" s="116" t="s">
        <v>21</v>
      </c>
      <c r="D81" s="35">
        <v>28</v>
      </c>
      <c r="E81" s="116" t="s">
        <v>21</v>
      </c>
      <c r="F81" s="35">
        <v>28</v>
      </c>
      <c r="G81" s="117" t="s">
        <v>144</v>
      </c>
      <c r="H81" s="35">
        <v>27</v>
      </c>
      <c r="I81" s="116" t="s">
        <v>254</v>
      </c>
      <c r="J81" s="35">
        <v>28</v>
      </c>
      <c r="K81" s="117" t="s">
        <v>144</v>
      </c>
      <c r="L81" s="35">
        <v>28</v>
      </c>
      <c r="M81" s="116" t="s">
        <v>21</v>
      </c>
      <c r="N81" s="35">
        <v>28</v>
      </c>
      <c r="O81" s="116" t="s">
        <v>21</v>
      </c>
    </row>
    <row r="82" spans="2:15" s="59" customFormat="1" x14ac:dyDescent="0.55000000000000004">
      <c r="B82" s="35">
        <v>29</v>
      </c>
      <c r="C82" s="116" t="s">
        <v>21</v>
      </c>
      <c r="D82" s="35">
        <v>29</v>
      </c>
      <c r="E82" s="116" t="s">
        <v>21</v>
      </c>
      <c r="F82" s="35">
        <v>29</v>
      </c>
      <c r="G82" s="117" t="s">
        <v>235</v>
      </c>
      <c r="H82" s="35">
        <v>28</v>
      </c>
      <c r="I82" s="116" t="s">
        <v>194</v>
      </c>
      <c r="J82" s="35">
        <v>29</v>
      </c>
      <c r="K82" s="117" t="s">
        <v>235</v>
      </c>
      <c r="L82" s="35">
        <v>29</v>
      </c>
      <c r="M82" s="116" t="s">
        <v>21</v>
      </c>
      <c r="N82" s="35">
        <v>29</v>
      </c>
      <c r="O82" s="116" t="s">
        <v>21</v>
      </c>
    </row>
    <row r="83" spans="2:15" s="59" customFormat="1" x14ac:dyDescent="0.55000000000000004">
      <c r="B83" s="35">
        <v>30</v>
      </c>
      <c r="C83" s="116" t="s">
        <v>21</v>
      </c>
      <c r="D83" s="35">
        <v>30</v>
      </c>
      <c r="E83" s="116" t="s">
        <v>21</v>
      </c>
      <c r="F83" s="35">
        <v>30</v>
      </c>
      <c r="G83" s="116" t="s">
        <v>21</v>
      </c>
      <c r="H83" s="35">
        <v>29</v>
      </c>
      <c r="I83" s="116" t="s">
        <v>226</v>
      </c>
      <c r="J83" s="35">
        <v>30</v>
      </c>
      <c r="K83" s="117" t="s">
        <v>21</v>
      </c>
      <c r="L83" s="35">
        <v>30</v>
      </c>
      <c r="M83" s="116" t="s">
        <v>21</v>
      </c>
      <c r="N83" s="35">
        <v>30</v>
      </c>
      <c r="O83" s="116" t="s">
        <v>21</v>
      </c>
    </row>
    <row r="84" spans="2:15" s="59" customFormat="1" x14ac:dyDescent="0.55000000000000004">
      <c r="B84" s="35">
        <v>31</v>
      </c>
      <c r="C84" s="116" t="s">
        <v>21</v>
      </c>
      <c r="D84" s="35">
        <v>31</v>
      </c>
      <c r="E84" s="116" t="s">
        <v>21</v>
      </c>
      <c r="F84" s="35">
        <v>31</v>
      </c>
      <c r="G84" s="116" t="s">
        <v>21</v>
      </c>
      <c r="H84" s="35">
        <v>30</v>
      </c>
      <c r="I84" s="116" t="s">
        <v>4</v>
      </c>
      <c r="J84" s="35">
        <v>31</v>
      </c>
      <c r="K84" s="117" t="s">
        <v>21</v>
      </c>
      <c r="L84" s="35">
        <v>31</v>
      </c>
      <c r="M84" s="116" t="s">
        <v>21</v>
      </c>
      <c r="N84" s="35">
        <v>31</v>
      </c>
      <c r="O84" s="116" t="s">
        <v>21</v>
      </c>
    </row>
    <row r="85" spans="2:15" s="59" customFormat="1" x14ac:dyDescent="0.55000000000000004">
      <c r="B85" s="35">
        <v>32</v>
      </c>
      <c r="C85" s="116" t="s">
        <v>21</v>
      </c>
      <c r="D85" s="35">
        <v>32</v>
      </c>
      <c r="E85" s="116" t="s">
        <v>21</v>
      </c>
      <c r="F85" s="35">
        <v>32</v>
      </c>
      <c r="G85" s="116" t="s">
        <v>21</v>
      </c>
      <c r="H85" s="35">
        <v>31</v>
      </c>
      <c r="I85" s="116" t="s">
        <v>103</v>
      </c>
      <c r="J85" s="35">
        <v>32</v>
      </c>
      <c r="K85" s="117" t="s">
        <v>21</v>
      </c>
      <c r="L85" s="35">
        <v>32</v>
      </c>
      <c r="M85" s="116" t="s">
        <v>21</v>
      </c>
      <c r="N85" s="35">
        <v>32</v>
      </c>
      <c r="O85" s="116" t="s">
        <v>21</v>
      </c>
    </row>
    <row r="86" spans="2:15" x14ac:dyDescent="0.55000000000000004">
      <c r="B86" s="37">
        <v>33</v>
      </c>
      <c r="C86" s="116" t="s">
        <v>21</v>
      </c>
      <c r="D86" s="37">
        <v>33</v>
      </c>
      <c r="E86" s="116" t="s">
        <v>21</v>
      </c>
      <c r="F86" s="37">
        <v>33</v>
      </c>
      <c r="G86" s="116" t="s">
        <v>21</v>
      </c>
      <c r="H86" s="35">
        <v>32</v>
      </c>
      <c r="I86" s="116" t="s">
        <v>255</v>
      </c>
      <c r="J86" s="37">
        <v>33</v>
      </c>
      <c r="K86" s="117" t="s">
        <v>21</v>
      </c>
      <c r="L86" s="37">
        <v>33</v>
      </c>
      <c r="M86" s="116" t="s">
        <v>21</v>
      </c>
      <c r="N86" s="37">
        <v>33</v>
      </c>
      <c r="O86" s="116" t="s">
        <v>21</v>
      </c>
    </row>
    <row r="87" spans="2:15" x14ac:dyDescent="0.55000000000000004">
      <c r="B87" s="37">
        <v>34</v>
      </c>
      <c r="C87" s="116" t="s">
        <v>21</v>
      </c>
      <c r="D87" s="37">
        <v>34</v>
      </c>
      <c r="E87" s="116" t="s">
        <v>21</v>
      </c>
      <c r="F87" s="37">
        <v>34</v>
      </c>
      <c r="G87" s="116" t="s">
        <v>21</v>
      </c>
      <c r="H87" s="35">
        <v>33</v>
      </c>
      <c r="I87" s="116" t="s">
        <v>256</v>
      </c>
      <c r="J87" s="37">
        <v>34</v>
      </c>
      <c r="K87" s="116" t="s">
        <v>21</v>
      </c>
      <c r="L87" s="37">
        <v>34</v>
      </c>
      <c r="M87" s="116" t="s">
        <v>21</v>
      </c>
      <c r="N87" s="37">
        <v>34</v>
      </c>
      <c r="O87" s="116" t="s">
        <v>21</v>
      </c>
    </row>
    <row r="88" spans="2:15" x14ac:dyDescent="0.55000000000000004">
      <c r="B88" s="37">
        <v>35</v>
      </c>
      <c r="C88" s="116" t="s">
        <v>21</v>
      </c>
      <c r="D88" s="37">
        <v>35</v>
      </c>
      <c r="E88" s="116" t="s">
        <v>21</v>
      </c>
      <c r="F88" s="37">
        <v>35</v>
      </c>
      <c r="G88" s="116" t="s">
        <v>21</v>
      </c>
      <c r="H88" s="35">
        <v>34</v>
      </c>
      <c r="I88" s="116" t="s">
        <v>198</v>
      </c>
      <c r="J88" s="37">
        <v>35</v>
      </c>
      <c r="K88" s="116" t="s">
        <v>21</v>
      </c>
      <c r="L88" s="37">
        <v>35</v>
      </c>
      <c r="M88" s="116" t="s">
        <v>21</v>
      </c>
      <c r="N88" s="37">
        <v>35</v>
      </c>
      <c r="O88" s="116" t="s">
        <v>21</v>
      </c>
    </row>
    <row r="89" spans="2:15" x14ac:dyDescent="0.55000000000000004">
      <c r="B89" s="37">
        <v>36</v>
      </c>
      <c r="C89" s="116" t="s">
        <v>21</v>
      </c>
      <c r="D89" s="37">
        <v>36</v>
      </c>
      <c r="E89" s="116" t="s">
        <v>21</v>
      </c>
      <c r="F89" s="37">
        <v>36</v>
      </c>
      <c r="G89" s="116" t="s">
        <v>21</v>
      </c>
      <c r="H89" s="35">
        <v>35</v>
      </c>
      <c r="I89" s="116" t="s">
        <v>68</v>
      </c>
      <c r="J89" s="37">
        <v>36</v>
      </c>
      <c r="K89" s="116" t="s">
        <v>21</v>
      </c>
      <c r="L89" s="37">
        <v>36</v>
      </c>
      <c r="M89" s="116" t="s">
        <v>21</v>
      </c>
      <c r="N89" s="37">
        <v>36</v>
      </c>
      <c r="O89" s="116" t="s">
        <v>21</v>
      </c>
    </row>
    <row r="90" spans="2:15" x14ac:dyDescent="0.55000000000000004">
      <c r="B90" s="37">
        <v>37</v>
      </c>
      <c r="C90" s="116" t="s">
        <v>21</v>
      </c>
      <c r="D90" s="37">
        <v>37</v>
      </c>
      <c r="E90" s="116" t="s">
        <v>21</v>
      </c>
      <c r="F90" s="37">
        <v>37</v>
      </c>
      <c r="G90" s="116" t="s">
        <v>21</v>
      </c>
      <c r="H90" s="35">
        <v>36</v>
      </c>
      <c r="I90" s="116" t="s">
        <v>258</v>
      </c>
      <c r="J90" s="37">
        <v>37</v>
      </c>
      <c r="K90" s="116" t="s">
        <v>21</v>
      </c>
      <c r="L90" s="37">
        <v>37</v>
      </c>
      <c r="M90" s="116" t="s">
        <v>21</v>
      </c>
      <c r="N90" s="37">
        <v>37</v>
      </c>
      <c r="O90" s="116" t="s">
        <v>21</v>
      </c>
    </row>
    <row r="91" spans="2:15" x14ac:dyDescent="0.55000000000000004">
      <c r="B91" s="37">
        <v>38</v>
      </c>
      <c r="C91" s="116" t="s">
        <v>21</v>
      </c>
      <c r="D91" s="37">
        <v>38</v>
      </c>
      <c r="E91" s="116" t="s">
        <v>21</v>
      </c>
      <c r="F91" s="37">
        <v>38</v>
      </c>
      <c r="G91" s="116" t="s">
        <v>21</v>
      </c>
      <c r="H91" s="35">
        <v>37</v>
      </c>
      <c r="I91" s="116" t="s">
        <v>257</v>
      </c>
      <c r="J91" s="37">
        <v>38</v>
      </c>
      <c r="K91" s="116" t="s">
        <v>21</v>
      </c>
      <c r="L91" s="37">
        <v>38</v>
      </c>
      <c r="M91" s="116" t="s">
        <v>21</v>
      </c>
      <c r="N91" s="37">
        <v>38</v>
      </c>
      <c r="O91" s="116" t="s">
        <v>21</v>
      </c>
    </row>
    <row r="92" spans="2:15" x14ac:dyDescent="0.55000000000000004">
      <c r="B92" s="37">
        <v>39</v>
      </c>
      <c r="C92" s="116" t="s">
        <v>21</v>
      </c>
      <c r="D92" s="37">
        <v>39</v>
      </c>
      <c r="E92" s="116" t="s">
        <v>21</v>
      </c>
      <c r="F92" s="37">
        <v>39</v>
      </c>
      <c r="G92" s="116" t="s">
        <v>21</v>
      </c>
      <c r="H92" s="35">
        <v>38</v>
      </c>
      <c r="I92" s="116" t="s">
        <v>1</v>
      </c>
      <c r="J92" s="37">
        <v>39</v>
      </c>
      <c r="K92" s="116" t="s">
        <v>21</v>
      </c>
      <c r="L92" s="37">
        <v>39</v>
      </c>
      <c r="M92" s="116" t="s">
        <v>21</v>
      </c>
      <c r="N92" s="37">
        <v>39</v>
      </c>
      <c r="O92" s="116" t="s">
        <v>21</v>
      </c>
    </row>
    <row r="93" spans="2:15" x14ac:dyDescent="0.55000000000000004">
      <c r="B93" s="37">
        <v>40</v>
      </c>
      <c r="C93" s="116" t="s">
        <v>21</v>
      </c>
      <c r="D93" s="37">
        <v>40</v>
      </c>
      <c r="E93" s="116" t="s">
        <v>21</v>
      </c>
      <c r="F93" s="37">
        <v>40</v>
      </c>
      <c r="G93" s="116" t="s">
        <v>21</v>
      </c>
      <c r="H93" s="35">
        <v>39</v>
      </c>
      <c r="I93" s="116" t="s">
        <v>259</v>
      </c>
      <c r="J93" s="37">
        <v>40</v>
      </c>
      <c r="K93" s="116" t="s">
        <v>21</v>
      </c>
      <c r="L93" s="37">
        <v>40</v>
      </c>
      <c r="M93" s="116" t="s">
        <v>21</v>
      </c>
      <c r="N93" s="37">
        <v>40</v>
      </c>
      <c r="O93" s="116" t="s">
        <v>21</v>
      </c>
    </row>
    <row r="94" spans="2:15" x14ac:dyDescent="0.55000000000000004">
      <c r="B94" s="37">
        <v>41</v>
      </c>
      <c r="C94" s="116" t="s">
        <v>21</v>
      </c>
      <c r="D94" s="37">
        <v>41</v>
      </c>
      <c r="E94" s="116" t="s">
        <v>21</v>
      </c>
      <c r="F94" s="37">
        <v>41</v>
      </c>
      <c r="G94" s="116" t="s">
        <v>21</v>
      </c>
      <c r="H94" s="35">
        <v>40</v>
      </c>
      <c r="I94" s="116" t="s">
        <v>224</v>
      </c>
      <c r="J94" s="37">
        <v>41</v>
      </c>
      <c r="K94" s="116" t="s">
        <v>21</v>
      </c>
      <c r="L94" s="37">
        <v>41</v>
      </c>
      <c r="M94" s="116" t="s">
        <v>21</v>
      </c>
      <c r="N94" s="37">
        <v>41</v>
      </c>
      <c r="O94" s="116" t="s">
        <v>21</v>
      </c>
    </row>
    <row r="95" spans="2:15" x14ac:dyDescent="0.55000000000000004">
      <c r="B95" s="37">
        <v>42</v>
      </c>
      <c r="C95" s="116" t="s">
        <v>21</v>
      </c>
      <c r="D95" s="37">
        <v>42</v>
      </c>
      <c r="E95" s="116" t="s">
        <v>21</v>
      </c>
      <c r="F95" s="37">
        <v>42</v>
      </c>
      <c r="G95" s="116" t="s">
        <v>21</v>
      </c>
      <c r="H95" s="35">
        <v>41</v>
      </c>
      <c r="I95" s="116" t="s">
        <v>87</v>
      </c>
      <c r="J95" s="37">
        <v>42</v>
      </c>
      <c r="K95" s="116" t="s">
        <v>21</v>
      </c>
      <c r="L95" s="37">
        <v>42</v>
      </c>
      <c r="M95" s="116" t="s">
        <v>21</v>
      </c>
      <c r="N95" s="37">
        <v>42</v>
      </c>
      <c r="O95" s="116" t="s">
        <v>21</v>
      </c>
    </row>
    <row r="96" spans="2:15" x14ac:dyDescent="0.55000000000000004">
      <c r="B96" s="37">
        <v>43</v>
      </c>
      <c r="C96" s="116" t="s">
        <v>21</v>
      </c>
      <c r="D96" s="37">
        <v>43</v>
      </c>
      <c r="E96" s="116" t="s">
        <v>21</v>
      </c>
      <c r="F96" s="37">
        <v>43</v>
      </c>
      <c r="G96" s="116" t="s">
        <v>21</v>
      </c>
      <c r="H96" s="35">
        <v>42</v>
      </c>
      <c r="I96" s="116" t="s">
        <v>43</v>
      </c>
      <c r="J96" s="37">
        <v>43</v>
      </c>
      <c r="K96" s="116" t="s">
        <v>21</v>
      </c>
      <c r="L96" s="37">
        <v>43</v>
      </c>
      <c r="M96" s="116" t="s">
        <v>21</v>
      </c>
      <c r="N96" s="37">
        <v>43</v>
      </c>
      <c r="O96" s="116" t="s">
        <v>21</v>
      </c>
    </row>
    <row r="97" spans="2:15" x14ac:dyDescent="0.55000000000000004">
      <c r="B97" s="37">
        <v>44</v>
      </c>
      <c r="C97" s="116" t="s">
        <v>21</v>
      </c>
      <c r="D97" s="37">
        <v>44</v>
      </c>
      <c r="E97" s="116" t="s">
        <v>21</v>
      </c>
      <c r="F97" s="37">
        <v>44</v>
      </c>
      <c r="G97" s="116" t="s">
        <v>21</v>
      </c>
      <c r="H97" s="35">
        <v>43</v>
      </c>
      <c r="I97" s="116" t="s">
        <v>76</v>
      </c>
      <c r="J97" s="37">
        <v>44</v>
      </c>
      <c r="K97" s="116" t="s">
        <v>21</v>
      </c>
      <c r="L97" s="37">
        <v>44</v>
      </c>
      <c r="M97" s="116" t="s">
        <v>21</v>
      </c>
      <c r="N97" s="37">
        <v>44</v>
      </c>
      <c r="O97" s="116" t="s">
        <v>21</v>
      </c>
    </row>
    <row r="98" spans="2:15" x14ac:dyDescent="0.55000000000000004">
      <c r="B98" s="37">
        <v>45</v>
      </c>
      <c r="C98" s="116" t="s">
        <v>21</v>
      </c>
      <c r="D98" s="37">
        <v>45</v>
      </c>
      <c r="E98" s="116" t="s">
        <v>21</v>
      </c>
      <c r="F98" s="37">
        <v>45</v>
      </c>
      <c r="G98" s="116" t="s">
        <v>21</v>
      </c>
      <c r="H98" s="35">
        <v>44</v>
      </c>
      <c r="I98" s="116" t="s">
        <v>263</v>
      </c>
      <c r="J98" s="37">
        <v>45</v>
      </c>
      <c r="K98" s="116" t="s">
        <v>21</v>
      </c>
      <c r="L98" s="37">
        <v>45</v>
      </c>
      <c r="M98" s="116" t="s">
        <v>21</v>
      </c>
      <c r="N98" s="37">
        <v>45</v>
      </c>
      <c r="O98" s="116" t="s">
        <v>21</v>
      </c>
    </row>
    <row r="99" spans="2:15" x14ac:dyDescent="0.55000000000000004">
      <c r="B99" s="37">
        <v>46</v>
      </c>
      <c r="C99" s="116" t="s">
        <v>21</v>
      </c>
      <c r="D99" s="37">
        <v>46</v>
      </c>
      <c r="E99" s="116" t="s">
        <v>21</v>
      </c>
      <c r="F99" s="37">
        <v>46</v>
      </c>
      <c r="G99" s="116" t="s">
        <v>21</v>
      </c>
      <c r="H99" s="35">
        <v>45</v>
      </c>
      <c r="I99" s="116" t="s">
        <v>264</v>
      </c>
      <c r="J99" s="37">
        <v>46</v>
      </c>
      <c r="K99" s="116" t="s">
        <v>21</v>
      </c>
      <c r="L99" s="37">
        <v>46</v>
      </c>
      <c r="M99" s="116" t="s">
        <v>21</v>
      </c>
      <c r="N99" s="37">
        <v>46</v>
      </c>
      <c r="O99" s="116" t="s">
        <v>21</v>
      </c>
    </row>
    <row r="100" spans="2:15" x14ac:dyDescent="0.55000000000000004">
      <c r="B100" s="37">
        <v>47</v>
      </c>
      <c r="C100" s="116" t="s">
        <v>21</v>
      </c>
      <c r="D100" s="37">
        <v>47</v>
      </c>
      <c r="E100" s="116" t="s">
        <v>21</v>
      </c>
      <c r="F100" s="37">
        <v>47</v>
      </c>
      <c r="G100" s="116" t="s">
        <v>21</v>
      </c>
      <c r="H100" s="35">
        <v>46</v>
      </c>
      <c r="I100" s="116" t="s">
        <v>265</v>
      </c>
      <c r="J100" s="37">
        <v>47</v>
      </c>
      <c r="K100" s="116" t="s">
        <v>21</v>
      </c>
      <c r="L100" s="37">
        <v>47</v>
      </c>
      <c r="M100" s="116" t="s">
        <v>21</v>
      </c>
      <c r="N100" s="37">
        <v>47</v>
      </c>
      <c r="O100" s="116" t="s">
        <v>21</v>
      </c>
    </row>
    <row r="101" spans="2:15" x14ac:dyDescent="0.55000000000000004">
      <c r="B101" s="37">
        <v>48</v>
      </c>
      <c r="C101" s="116" t="s">
        <v>21</v>
      </c>
      <c r="D101" s="37">
        <v>48</v>
      </c>
      <c r="E101" s="116" t="s">
        <v>21</v>
      </c>
      <c r="F101" s="37">
        <v>48</v>
      </c>
      <c r="G101" s="116" t="s">
        <v>21</v>
      </c>
      <c r="H101" s="35">
        <v>47</v>
      </c>
      <c r="I101" s="116" t="s">
        <v>266</v>
      </c>
      <c r="J101" s="37">
        <v>48</v>
      </c>
      <c r="K101" s="116" t="s">
        <v>21</v>
      </c>
      <c r="L101" s="37">
        <v>48</v>
      </c>
      <c r="M101" s="116" t="s">
        <v>21</v>
      </c>
      <c r="N101" s="37">
        <v>48</v>
      </c>
      <c r="O101" s="116" t="s">
        <v>21</v>
      </c>
    </row>
    <row r="102" spans="2:15" x14ac:dyDescent="0.55000000000000004">
      <c r="G102" t="s">
        <v>193</v>
      </c>
      <c r="H102" s="35">
        <v>48</v>
      </c>
      <c r="I102" s="116" t="s">
        <v>148</v>
      </c>
      <c r="K102" t="s">
        <v>193</v>
      </c>
    </row>
    <row r="103" spans="2:15" x14ac:dyDescent="0.55000000000000004">
      <c r="G103" t="s">
        <v>9</v>
      </c>
      <c r="K103" t="s">
        <v>9</v>
      </c>
    </row>
    <row r="104" spans="2:15" x14ac:dyDescent="0.55000000000000004">
      <c r="G104" t="s">
        <v>112</v>
      </c>
      <c r="K104" t="s">
        <v>112</v>
      </c>
    </row>
  </sheetData>
  <mergeCells count="18">
    <mergeCell ref="J52:K52"/>
    <mergeCell ref="L52:M52"/>
    <mergeCell ref="N52:O52"/>
    <mergeCell ref="B51:C51"/>
    <mergeCell ref="B52:C52"/>
    <mergeCell ref="D52:E52"/>
    <mergeCell ref="F52:G52"/>
    <mergeCell ref="H52:I52"/>
    <mergeCell ref="J4:K4"/>
    <mergeCell ref="L4:M4"/>
    <mergeCell ref="N4:O4"/>
    <mergeCell ref="P4:Q4"/>
    <mergeCell ref="R4:S4"/>
    <mergeCell ref="B3:C3"/>
    <mergeCell ref="B4:C4"/>
    <mergeCell ref="D4:E4"/>
    <mergeCell ref="F4:G4"/>
    <mergeCell ref="H4:I4"/>
  </mergeCells>
  <phoneticPr fontId="1" type="Hiragana"/>
  <pageMargins left="0.78740157480314954" right="0.78740157480314954" top="0.98425196850393704" bottom="0.98425196850393704" header="0.51181102362204722" footer="0.51181102362204722"/>
  <pageSetup paperSize="9" scale="53"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3:AK102"/>
  <sheetViews>
    <sheetView topLeftCell="A47" workbookViewId="0">
      <selection activeCell="AB54" sqref="AB54:AB101"/>
    </sheetView>
  </sheetViews>
  <sheetFormatPr defaultColWidth="9" defaultRowHeight="18" x14ac:dyDescent="0.55000000000000004"/>
  <cols>
    <col min="1" max="1" width="9" style="59" customWidth="1"/>
    <col min="2" max="2" width="3.58203125" style="59" customWidth="1"/>
    <col min="3" max="3" width="19.58203125" style="59" customWidth="1"/>
    <col min="4" max="6" width="3.58203125" style="59" customWidth="1"/>
    <col min="7" max="7" width="19.58203125" style="59" customWidth="1"/>
    <col min="8" max="10" width="3.58203125" style="59" customWidth="1"/>
    <col min="11" max="11" width="19.58203125" style="59" customWidth="1"/>
    <col min="12" max="14" width="3.58203125" style="59" customWidth="1"/>
    <col min="15" max="15" width="19.58203125" style="59" customWidth="1"/>
    <col min="16" max="18" width="3.58203125" style="59" customWidth="1"/>
    <col min="19" max="19" width="19.58203125" style="59" customWidth="1"/>
    <col min="20" max="22" width="3.58203125" style="59" customWidth="1"/>
    <col min="23" max="23" width="19.58203125" style="59" customWidth="1"/>
    <col min="24" max="26" width="3.58203125" style="59" customWidth="1"/>
    <col min="27" max="27" width="19.58203125" style="59" customWidth="1"/>
    <col min="28" max="30" width="3.58203125" style="59" customWidth="1"/>
    <col min="31" max="31" width="19.58203125" style="59" customWidth="1"/>
    <col min="32" max="34" width="3.58203125" style="59" customWidth="1"/>
    <col min="35" max="35" width="19.58203125" style="59" customWidth="1"/>
    <col min="36" max="37" width="3.58203125" style="59" customWidth="1"/>
    <col min="38" max="38" width="9" style="59" customWidth="1"/>
    <col min="39" max="16384" width="9" style="59"/>
  </cols>
  <sheetData>
    <row r="3" spans="2:37" x14ac:dyDescent="0.55000000000000004">
      <c r="B3" s="116" t="s">
        <v>18</v>
      </c>
      <c r="C3" s="116"/>
    </row>
    <row r="4" spans="2:37" x14ac:dyDescent="0.55000000000000004">
      <c r="B4" s="116" t="s">
        <v>35</v>
      </c>
      <c r="C4" s="116"/>
      <c r="D4" s="63"/>
      <c r="E4" s="63"/>
      <c r="F4" s="63" t="s">
        <v>22</v>
      </c>
      <c r="G4" s="49"/>
      <c r="H4" s="63"/>
      <c r="I4" s="63"/>
      <c r="J4" s="63" t="s">
        <v>34</v>
      </c>
      <c r="K4" s="49"/>
      <c r="L4" s="63"/>
      <c r="M4" s="63"/>
      <c r="N4" s="63" t="s">
        <v>16</v>
      </c>
      <c r="O4" s="49"/>
      <c r="P4" s="63"/>
      <c r="Q4" s="63"/>
      <c r="R4" s="63" t="s">
        <v>36</v>
      </c>
      <c r="S4" s="49"/>
      <c r="T4" s="63"/>
      <c r="U4" s="63"/>
      <c r="V4" s="63" t="s">
        <v>24</v>
      </c>
      <c r="W4" s="49"/>
      <c r="X4" s="63"/>
      <c r="Y4" s="63"/>
      <c r="Z4" s="63" t="s">
        <v>38</v>
      </c>
      <c r="AA4" s="49"/>
      <c r="AB4" s="63"/>
      <c r="AC4" s="63"/>
      <c r="AD4" s="63" t="s">
        <v>17</v>
      </c>
      <c r="AE4" s="49"/>
      <c r="AF4" s="63"/>
      <c r="AG4" s="63"/>
      <c r="AH4" s="63" t="s">
        <v>57</v>
      </c>
      <c r="AI4" s="49"/>
      <c r="AJ4" s="116"/>
      <c r="AK4" s="63"/>
    </row>
    <row r="5" spans="2:37" x14ac:dyDescent="0.55000000000000004">
      <c r="B5" s="116"/>
      <c r="C5" s="116" t="str">
        <f>回答選択肢一覧表!C5</f>
        <v>要入力</v>
      </c>
      <c r="D5" s="63" t="str">
        <f>C5</f>
        <v>要入力</v>
      </c>
      <c r="E5" s="63"/>
      <c r="F5" s="63"/>
      <c r="G5" s="116" t="str">
        <f>回答選択肢一覧表!E5</f>
        <v>要入力</v>
      </c>
      <c r="H5" s="63" t="str">
        <f>G5</f>
        <v>要入力</v>
      </c>
      <c r="I5" s="63"/>
      <c r="J5" s="63"/>
      <c r="K5" s="116" t="str">
        <f>回答選択肢一覧表!G5</f>
        <v>要入力</v>
      </c>
      <c r="L5" s="63" t="str">
        <f>K5</f>
        <v>要入力</v>
      </c>
      <c r="M5" s="63"/>
      <c r="N5" s="63"/>
      <c r="O5" s="116" t="str">
        <f>回答選択肢一覧表!I5</f>
        <v>要入力</v>
      </c>
      <c r="P5" s="63" t="str">
        <f>O5</f>
        <v>要入力</v>
      </c>
      <c r="Q5" s="63"/>
      <c r="R5" s="63"/>
      <c r="S5" s="116" t="str">
        <f>回答選択肢一覧表!K5</f>
        <v>要入力</v>
      </c>
      <c r="T5" s="63" t="str">
        <f>S5</f>
        <v>要入力</v>
      </c>
      <c r="U5" s="63"/>
      <c r="V5" s="63"/>
      <c r="W5" s="116" t="str">
        <f>回答選択肢一覧表!M5</f>
        <v>要入力</v>
      </c>
      <c r="X5" s="63" t="str">
        <f>W5</f>
        <v>要入力</v>
      </c>
      <c r="Y5" s="63"/>
      <c r="Z5" s="63"/>
      <c r="AA5" s="116" t="str">
        <f>回答選択肢一覧表!O5</f>
        <v>要入力</v>
      </c>
      <c r="AB5" s="63" t="str">
        <f>AA5</f>
        <v>要入力</v>
      </c>
      <c r="AC5" s="63"/>
      <c r="AD5" s="63"/>
      <c r="AE5" s="116" t="str">
        <f>回答選択肢一覧表!Q5</f>
        <v>要入力</v>
      </c>
      <c r="AF5" s="63" t="str">
        <f>AE5</f>
        <v>要入力</v>
      </c>
      <c r="AG5" s="63"/>
      <c r="AH5" s="63"/>
      <c r="AI5" s="116" t="str">
        <f>回答選択肢一覧表!S5</f>
        <v>要入力</v>
      </c>
      <c r="AJ5" s="63" t="str">
        <f>AI5</f>
        <v>要入力</v>
      </c>
      <c r="AK5" s="63"/>
    </row>
    <row r="6" spans="2:37" x14ac:dyDescent="0.55000000000000004">
      <c r="B6" s="116">
        <f>回答選択肢一覧表!B6</f>
        <v>1</v>
      </c>
      <c r="C6" s="116" t="str">
        <f>回答選択肢一覧表!C6</f>
        <v>0時～3時</v>
      </c>
      <c r="D6" s="116" t="str">
        <f t="shared" ref="D6:D49" si="0">B6&amp;"　"&amp;C6</f>
        <v>1　0時～3時</v>
      </c>
      <c r="E6" s="63">
        <f t="shared" ref="E6:E49" si="1">B6</f>
        <v>1</v>
      </c>
      <c r="F6" s="116">
        <f>回答選択肢一覧表!D6</f>
        <v>1</v>
      </c>
      <c r="G6" s="116" t="str">
        <f>回答選択肢一覧表!E6</f>
        <v>富士宮ルート</v>
      </c>
      <c r="H6" s="116" t="str">
        <f t="shared" ref="H6:H49" si="2">F6&amp;"　"&amp;G6</f>
        <v>1　富士宮ルート</v>
      </c>
      <c r="I6" s="63">
        <f t="shared" ref="I6:I49" si="3">F6</f>
        <v>1</v>
      </c>
      <c r="J6" s="116">
        <f>回答選択肢一覧表!F6</f>
        <v>1</v>
      </c>
      <c r="K6" s="116" t="str">
        <f>回答選択肢一覧表!G6</f>
        <v>富士宮ルート</v>
      </c>
      <c r="L6" s="116" t="str">
        <f t="shared" ref="L6:L49" si="4">J6&amp;"　"&amp;K6</f>
        <v>1　富士宮ルート</v>
      </c>
      <c r="M6" s="63">
        <f t="shared" ref="M6:M49" si="5">J6</f>
        <v>1</v>
      </c>
      <c r="N6" s="116">
        <f>回答選択肢一覧表!H6</f>
        <v>1</v>
      </c>
      <c r="O6" s="116" t="str">
        <f>回答選択肢一覧表!I6</f>
        <v>山頂</v>
      </c>
      <c r="P6" s="116" t="str">
        <f t="shared" ref="P6:P49" si="6">N6&amp;"　"&amp;O6</f>
        <v>1　山頂</v>
      </c>
      <c r="Q6" s="63">
        <f t="shared" ref="Q6:Q49" si="7">N6</f>
        <v>1</v>
      </c>
      <c r="R6" s="116">
        <f>回答選択肢一覧表!J6</f>
        <v>1</v>
      </c>
      <c r="S6" s="116" t="str">
        <f>回答選択肢一覧表!K6</f>
        <v>有</v>
      </c>
      <c r="T6" s="116" t="str">
        <f t="shared" ref="T6:T49" si="8">R6&amp;"　"&amp;S6</f>
        <v>1　有</v>
      </c>
      <c r="U6" s="63">
        <f t="shared" ref="U6:U49" si="9">R6</f>
        <v>1</v>
      </c>
      <c r="V6" s="116">
        <f>回答選択肢一覧表!L6</f>
        <v>1</v>
      </c>
      <c r="W6" s="116" t="str">
        <f>回答選択肢一覧表!M6</f>
        <v>有</v>
      </c>
      <c r="X6" s="116" t="str">
        <f t="shared" ref="X6:X49" si="10">V6&amp;"　"&amp;W6</f>
        <v>1　有</v>
      </c>
      <c r="Y6" s="63">
        <f t="shared" ref="Y6:Y49" si="11">V6</f>
        <v>1</v>
      </c>
      <c r="Z6" s="116">
        <f>回答選択肢一覧表!N6</f>
        <v>0</v>
      </c>
      <c r="AA6" s="116" t="str">
        <f>回答選択肢一覧表!O6</f>
        <v>宿泊予約なし</v>
      </c>
      <c r="AB6" s="116" t="str">
        <f t="shared" ref="AB6:AB49" si="12">Z6&amp;"　"&amp;AA6</f>
        <v>0　宿泊予約なし</v>
      </c>
      <c r="AC6" s="63">
        <f t="shared" ref="AC6:AC49" si="13">Z6</f>
        <v>0</v>
      </c>
      <c r="AD6" s="116">
        <f>回答選択肢一覧表!P6</f>
        <v>1</v>
      </c>
      <c r="AE6" s="116" t="str">
        <f>回答選択肢一覧表!Q6</f>
        <v>シャトルバス</v>
      </c>
      <c r="AF6" s="116" t="str">
        <f t="shared" ref="AF6:AF49" si="14">AD6&amp;"　"&amp;AE6</f>
        <v>1　シャトルバス</v>
      </c>
      <c r="AG6" s="63">
        <f t="shared" ref="AG6:AG49" si="15">AD6</f>
        <v>1</v>
      </c>
      <c r="AH6" s="116">
        <f>回答選択肢一覧表!R6</f>
        <v>1</v>
      </c>
      <c r="AI6" s="116" t="str">
        <f>回答選択肢一覧表!S6</f>
        <v>一人・単独</v>
      </c>
      <c r="AJ6" s="116" t="str">
        <f t="shared" ref="AJ6:AJ49" si="16">AH6&amp;"　"&amp;AI6</f>
        <v>1　一人・単独</v>
      </c>
      <c r="AK6" s="63">
        <f t="shared" ref="AK6:AK49" si="17">AH6</f>
        <v>1</v>
      </c>
    </row>
    <row r="7" spans="2:37" x14ac:dyDescent="0.55000000000000004">
      <c r="B7" s="116">
        <f>回答選択肢一覧表!B7</f>
        <v>2</v>
      </c>
      <c r="C7" s="116" t="str">
        <f>回答選択肢一覧表!C7</f>
        <v>3時～6時</v>
      </c>
      <c r="D7" s="116" t="str">
        <f t="shared" si="0"/>
        <v>2　3時～6時</v>
      </c>
      <c r="E7" s="63">
        <f t="shared" si="1"/>
        <v>2</v>
      </c>
      <c r="F7" s="116">
        <f>回答選択肢一覧表!D7</f>
        <v>2</v>
      </c>
      <c r="G7" s="116" t="str">
        <f>回答選択肢一覧表!E7</f>
        <v>御殿場ルート</v>
      </c>
      <c r="H7" s="116" t="str">
        <f t="shared" si="2"/>
        <v>2　御殿場ルート</v>
      </c>
      <c r="I7" s="63">
        <f t="shared" si="3"/>
        <v>2</v>
      </c>
      <c r="J7" s="116">
        <f>回答選択肢一覧表!F7</f>
        <v>2</v>
      </c>
      <c r="K7" s="116" t="str">
        <f>回答選択肢一覧表!G7</f>
        <v>御殿場ルート</v>
      </c>
      <c r="L7" s="116" t="str">
        <f t="shared" si="4"/>
        <v>2　御殿場ルート</v>
      </c>
      <c r="M7" s="63">
        <f t="shared" si="5"/>
        <v>2</v>
      </c>
      <c r="N7" s="116">
        <f>回答選択肢一覧表!H7</f>
        <v>2</v>
      </c>
      <c r="O7" s="116" t="str">
        <f>回答選択肢一覧表!I7</f>
        <v>宝永山周辺</v>
      </c>
      <c r="P7" s="116" t="str">
        <f t="shared" si="6"/>
        <v>2　宝永山周辺</v>
      </c>
      <c r="Q7" s="63">
        <f t="shared" si="7"/>
        <v>2</v>
      </c>
      <c r="R7" s="116">
        <f>回答選択肢一覧表!J7</f>
        <v>2</v>
      </c>
      <c r="S7" s="116" t="str">
        <f>回答選択肢一覧表!K7</f>
        <v>無</v>
      </c>
      <c r="T7" s="116" t="str">
        <f t="shared" si="8"/>
        <v>2　無</v>
      </c>
      <c r="U7" s="63">
        <f t="shared" si="9"/>
        <v>2</v>
      </c>
      <c r="V7" s="116">
        <f>回答選択肢一覧表!L7</f>
        <v>2</v>
      </c>
      <c r="W7" s="116" t="str">
        <f>回答選択肢一覧表!M7</f>
        <v>無</v>
      </c>
      <c r="X7" s="116" t="str">
        <f t="shared" si="10"/>
        <v>2　無</v>
      </c>
      <c r="Y7" s="63">
        <f t="shared" si="11"/>
        <v>2</v>
      </c>
      <c r="Z7" s="116">
        <f>回答選択肢一覧表!N7</f>
        <v>1</v>
      </c>
      <c r="AA7" s="116" t="str">
        <f>回答選択肢一覧表!O7</f>
        <v>旅行会社により手配済み</v>
      </c>
      <c r="AB7" s="116" t="str">
        <f t="shared" si="12"/>
        <v>1　旅行会社により手配済み</v>
      </c>
      <c r="AC7" s="63">
        <f t="shared" si="13"/>
        <v>1</v>
      </c>
      <c r="AD7" s="116">
        <f>回答選択肢一覧表!P7</f>
        <v>2</v>
      </c>
      <c r="AE7" s="116" t="str">
        <f>回答選択肢一覧表!Q7</f>
        <v>観光バス</v>
      </c>
      <c r="AF7" s="116" t="str">
        <f t="shared" si="14"/>
        <v>2　観光バス</v>
      </c>
      <c r="AG7" s="63">
        <f t="shared" si="15"/>
        <v>2</v>
      </c>
      <c r="AH7" s="116">
        <f>回答選択肢一覧表!R7</f>
        <v>2</v>
      </c>
      <c r="AI7" s="116" t="str">
        <f>回答選択肢一覧表!S7</f>
        <v>夫婦・パートナー</v>
      </c>
      <c r="AJ7" s="116" t="str">
        <f t="shared" si="16"/>
        <v>2　夫婦・パートナー</v>
      </c>
      <c r="AK7" s="63">
        <f t="shared" si="17"/>
        <v>2</v>
      </c>
    </row>
    <row r="8" spans="2:37" x14ac:dyDescent="0.55000000000000004">
      <c r="B8" s="116">
        <f>回答選択肢一覧表!B8</f>
        <v>3</v>
      </c>
      <c r="C8" s="116" t="str">
        <f>回答選択肢一覧表!C8</f>
        <v>6時～9時</v>
      </c>
      <c r="D8" s="116" t="str">
        <f t="shared" si="0"/>
        <v>3　6時～9時</v>
      </c>
      <c r="E8" s="63">
        <f t="shared" si="1"/>
        <v>3</v>
      </c>
      <c r="F8" s="116">
        <f>回答選択肢一覧表!D8</f>
        <v>3</v>
      </c>
      <c r="G8" s="116" t="str">
        <f>回答選択肢一覧表!E8</f>
        <v>須走ルート</v>
      </c>
      <c r="H8" s="116" t="str">
        <f t="shared" si="2"/>
        <v>3　須走ルート</v>
      </c>
      <c r="I8" s="63">
        <f t="shared" si="3"/>
        <v>3</v>
      </c>
      <c r="J8" s="116">
        <f>回答選択肢一覧表!F8</f>
        <v>3</v>
      </c>
      <c r="K8" s="116" t="str">
        <f>回答選択肢一覧表!G8</f>
        <v>須走ルート</v>
      </c>
      <c r="L8" s="116" t="str">
        <f t="shared" si="4"/>
        <v>3　須走ルート</v>
      </c>
      <c r="M8" s="63">
        <f t="shared" si="5"/>
        <v>3</v>
      </c>
      <c r="N8" s="116">
        <f>回答選択肢一覧表!H8</f>
        <v>3</v>
      </c>
      <c r="O8" s="116" t="str">
        <f>回答選択肢一覧表!I8</f>
        <v>その他</v>
      </c>
      <c r="P8" s="116" t="str">
        <f t="shared" si="6"/>
        <v>3　その他</v>
      </c>
      <c r="Q8" s="63">
        <f t="shared" si="7"/>
        <v>3</v>
      </c>
      <c r="R8" s="116">
        <f>回答選択肢一覧表!J8</f>
        <v>3</v>
      </c>
      <c r="S8" s="116" t="str">
        <f>回答選択肢一覧表!K8</f>
        <v>-</v>
      </c>
      <c r="T8" s="116" t="str">
        <f t="shared" si="8"/>
        <v>3　-</v>
      </c>
      <c r="U8" s="63">
        <f t="shared" si="9"/>
        <v>3</v>
      </c>
      <c r="V8" s="116">
        <f>回答選択肢一覧表!L8</f>
        <v>3</v>
      </c>
      <c r="W8" s="116" t="str">
        <f>回答選択肢一覧表!M8</f>
        <v>-</v>
      </c>
      <c r="X8" s="116" t="str">
        <f t="shared" si="10"/>
        <v>3　-</v>
      </c>
      <c r="Y8" s="63">
        <f t="shared" si="11"/>
        <v>3</v>
      </c>
      <c r="Z8" s="116">
        <f>回答選択肢一覧表!N8</f>
        <v>2</v>
      </c>
      <c r="AA8" s="116" t="str">
        <f>回答選択肢一覧表!O8</f>
        <v>雲海荘（富士宮六合目）</v>
      </c>
      <c r="AB8" s="116" t="str">
        <f t="shared" si="12"/>
        <v>2　雲海荘（富士宮六合目）</v>
      </c>
      <c r="AC8" s="63">
        <f t="shared" si="13"/>
        <v>2</v>
      </c>
      <c r="AD8" s="116">
        <f>回答選択肢一覧表!P8</f>
        <v>3</v>
      </c>
      <c r="AE8" s="116" t="str">
        <f>回答選択肢一覧表!Q8</f>
        <v>路線バス</v>
      </c>
      <c r="AF8" s="116" t="str">
        <f t="shared" si="14"/>
        <v>3　路線バス</v>
      </c>
      <c r="AG8" s="63">
        <f t="shared" si="15"/>
        <v>3</v>
      </c>
      <c r="AH8" s="116">
        <f>回答選択肢一覧表!R8</f>
        <v>3</v>
      </c>
      <c r="AI8" s="116" t="str">
        <f>回答選択肢一覧表!S8</f>
        <v>家族・親族</v>
      </c>
      <c r="AJ8" s="116" t="str">
        <f t="shared" si="16"/>
        <v>3　家族・親族</v>
      </c>
      <c r="AK8" s="63">
        <f t="shared" si="17"/>
        <v>3</v>
      </c>
    </row>
    <row r="9" spans="2:37" x14ac:dyDescent="0.55000000000000004">
      <c r="B9" s="116">
        <f>回答選択肢一覧表!B9</f>
        <v>4</v>
      </c>
      <c r="C9" s="116" t="str">
        <f>回答選択肢一覧表!C9</f>
        <v>9時～12時</v>
      </c>
      <c r="D9" s="116" t="str">
        <f t="shared" si="0"/>
        <v>4　9時～12時</v>
      </c>
      <c r="E9" s="63">
        <f t="shared" si="1"/>
        <v>4</v>
      </c>
      <c r="F9" s="116">
        <f>回答選択肢一覧表!D9</f>
        <v>4</v>
      </c>
      <c r="G9" s="116" t="str">
        <f>回答選択肢一覧表!E9</f>
        <v>-</v>
      </c>
      <c r="H9" s="116" t="str">
        <f t="shared" si="2"/>
        <v>4　-</v>
      </c>
      <c r="I9" s="63">
        <f t="shared" si="3"/>
        <v>4</v>
      </c>
      <c r="J9" s="116">
        <f>回答選択肢一覧表!F9</f>
        <v>4</v>
      </c>
      <c r="K9" s="116" t="str">
        <f>回答選択肢一覧表!G9</f>
        <v>吉田ルート</v>
      </c>
      <c r="L9" s="116" t="str">
        <f t="shared" si="4"/>
        <v>4　吉田ルート</v>
      </c>
      <c r="M9" s="63">
        <f t="shared" si="5"/>
        <v>4</v>
      </c>
      <c r="N9" s="116">
        <f>回答選択肢一覧表!H9</f>
        <v>4</v>
      </c>
      <c r="O9" s="116" t="str">
        <f>回答選択肢一覧表!I9</f>
        <v>-</v>
      </c>
      <c r="P9" s="116" t="str">
        <f t="shared" si="6"/>
        <v>4　-</v>
      </c>
      <c r="Q9" s="63">
        <f t="shared" si="7"/>
        <v>4</v>
      </c>
      <c r="R9" s="116">
        <f>回答選択肢一覧表!J9</f>
        <v>4</v>
      </c>
      <c r="S9" s="116" t="str">
        <f>回答選択肢一覧表!K9</f>
        <v>-</v>
      </c>
      <c r="T9" s="116" t="str">
        <f t="shared" si="8"/>
        <v>4　-</v>
      </c>
      <c r="U9" s="63">
        <f t="shared" si="9"/>
        <v>4</v>
      </c>
      <c r="V9" s="116">
        <f>回答選択肢一覧表!L9</f>
        <v>4</v>
      </c>
      <c r="W9" s="116" t="str">
        <f>回答選択肢一覧表!M9</f>
        <v>-</v>
      </c>
      <c r="X9" s="116" t="str">
        <f t="shared" si="10"/>
        <v>4　-</v>
      </c>
      <c r="Y9" s="63">
        <f t="shared" si="11"/>
        <v>4</v>
      </c>
      <c r="Z9" s="116">
        <f>回答選択肢一覧表!N9</f>
        <v>3</v>
      </c>
      <c r="AA9" s="116" t="str">
        <f>回答選択肢一覧表!O9</f>
        <v>宝永山荘（富士宮六合目）</v>
      </c>
      <c r="AB9" s="116" t="str">
        <f t="shared" si="12"/>
        <v>3　宝永山荘（富士宮六合目）</v>
      </c>
      <c r="AC9" s="63">
        <f t="shared" si="13"/>
        <v>3</v>
      </c>
      <c r="AD9" s="116">
        <f>回答選択肢一覧表!P9</f>
        <v>4</v>
      </c>
      <c r="AE9" s="116" t="str">
        <f>回答選択肢一覧表!Q9</f>
        <v>自家用車</v>
      </c>
      <c r="AF9" s="116" t="str">
        <f t="shared" si="14"/>
        <v>4　自家用車</v>
      </c>
      <c r="AG9" s="63">
        <f t="shared" si="15"/>
        <v>4</v>
      </c>
      <c r="AH9" s="116">
        <f>回答選択肢一覧表!R9</f>
        <v>4</v>
      </c>
      <c r="AI9" s="116" t="str">
        <f>回答選択肢一覧表!S9</f>
        <v>友人・知人・職場の同僚</v>
      </c>
      <c r="AJ9" s="116" t="str">
        <f t="shared" si="16"/>
        <v>4　友人・知人・職場の同僚</v>
      </c>
      <c r="AK9" s="63">
        <f t="shared" si="17"/>
        <v>4</v>
      </c>
    </row>
    <row r="10" spans="2:37" x14ac:dyDescent="0.55000000000000004">
      <c r="B10" s="116">
        <f>回答選択肢一覧表!B10</f>
        <v>5</v>
      </c>
      <c r="C10" s="116" t="str">
        <f>回答選択肢一覧表!C10</f>
        <v>12時～15時</v>
      </c>
      <c r="D10" s="116" t="str">
        <f t="shared" si="0"/>
        <v>5　12時～15時</v>
      </c>
      <c r="E10" s="63">
        <f t="shared" si="1"/>
        <v>5</v>
      </c>
      <c r="F10" s="116">
        <f>回答選択肢一覧表!D10</f>
        <v>5</v>
      </c>
      <c r="G10" s="116" t="str">
        <f>回答選択肢一覧表!E10</f>
        <v>-</v>
      </c>
      <c r="H10" s="116" t="str">
        <f t="shared" si="2"/>
        <v>5　-</v>
      </c>
      <c r="I10" s="63">
        <f t="shared" si="3"/>
        <v>5</v>
      </c>
      <c r="J10" s="116">
        <f>回答選択肢一覧表!F10</f>
        <v>5</v>
      </c>
      <c r="K10" s="116" t="str">
        <f>回答選択肢一覧表!G10</f>
        <v>-</v>
      </c>
      <c r="L10" s="116" t="str">
        <f t="shared" si="4"/>
        <v>5　-</v>
      </c>
      <c r="M10" s="63">
        <f t="shared" si="5"/>
        <v>5</v>
      </c>
      <c r="N10" s="116">
        <f>回答選択肢一覧表!H10</f>
        <v>5</v>
      </c>
      <c r="O10" s="116" t="str">
        <f>回答選択肢一覧表!I10</f>
        <v>-</v>
      </c>
      <c r="P10" s="116" t="str">
        <f t="shared" si="6"/>
        <v>5　-</v>
      </c>
      <c r="Q10" s="63">
        <f t="shared" si="7"/>
        <v>5</v>
      </c>
      <c r="R10" s="116">
        <f>回答選択肢一覧表!J10</f>
        <v>5</v>
      </c>
      <c r="S10" s="116" t="str">
        <f>回答選択肢一覧表!K10</f>
        <v>-</v>
      </c>
      <c r="T10" s="116" t="str">
        <f t="shared" si="8"/>
        <v>5　-</v>
      </c>
      <c r="U10" s="63">
        <f t="shared" si="9"/>
        <v>5</v>
      </c>
      <c r="V10" s="116">
        <f>回答選択肢一覧表!L10</f>
        <v>5</v>
      </c>
      <c r="W10" s="116" t="str">
        <f>回答選択肢一覧表!M10</f>
        <v>-</v>
      </c>
      <c r="X10" s="116" t="str">
        <f t="shared" si="10"/>
        <v>5　-</v>
      </c>
      <c r="Y10" s="63">
        <f t="shared" si="11"/>
        <v>5</v>
      </c>
      <c r="Z10" s="116">
        <f>回答選択肢一覧表!N10</f>
        <v>4</v>
      </c>
      <c r="AA10" s="116" t="str">
        <f>回答選択肢一覧表!O10</f>
        <v>御来光山荘（富士宮新七合目）</v>
      </c>
      <c r="AB10" s="116" t="str">
        <f t="shared" si="12"/>
        <v>4　御来光山荘（富士宮新七合目）</v>
      </c>
      <c r="AC10" s="63">
        <f t="shared" si="13"/>
        <v>4</v>
      </c>
      <c r="AD10" s="116">
        <f>回答選択肢一覧表!P10</f>
        <v>5</v>
      </c>
      <c r="AE10" s="116" t="str">
        <f>回答選択肢一覧表!Q10</f>
        <v>レンタカー</v>
      </c>
      <c r="AF10" s="116" t="str">
        <f t="shared" si="14"/>
        <v>5　レンタカー</v>
      </c>
      <c r="AG10" s="63">
        <f t="shared" si="15"/>
        <v>5</v>
      </c>
      <c r="AH10" s="116">
        <f>回答選択肢一覧表!R10</f>
        <v>5</v>
      </c>
      <c r="AI10" s="116" t="str">
        <f>回答選択肢一覧表!S10</f>
        <v>その他</v>
      </c>
      <c r="AJ10" s="116" t="str">
        <f t="shared" si="16"/>
        <v>5　その他</v>
      </c>
      <c r="AK10" s="63">
        <f t="shared" si="17"/>
        <v>5</v>
      </c>
    </row>
    <row r="11" spans="2:37" x14ac:dyDescent="0.55000000000000004">
      <c r="B11" s="116">
        <f>回答選択肢一覧表!B11</f>
        <v>6</v>
      </c>
      <c r="C11" s="116" t="str">
        <f>回答選択肢一覧表!C11</f>
        <v>15時～18時</v>
      </c>
      <c r="D11" s="116" t="str">
        <f t="shared" si="0"/>
        <v>6　15時～18時</v>
      </c>
      <c r="E11" s="63">
        <f t="shared" si="1"/>
        <v>6</v>
      </c>
      <c r="F11" s="116">
        <f>回答選択肢一覧表!D11</f>
        <v>6</v>
      </c>
      <c r="G11" s="116" t="str">
        <f>回答選択肢一覧表!E11</f>
        <v>-</v>
      </c>
      <c r="H11" s="116" t="str">
        <f t="shared" si="2"/>
        <v>6　-</v>
      </c>
      <c r="I11" s="63">
        <f t="shared" si="3"/>
        <v>6</v>
      </c>
      <c r="J11" s="116">
        <f>回答選択肢一覧表!F11</f>
        <v>6</v>
      </c>
      <c r="K11" s="116" t="str">
        <f>回答選択肢一覧表!G11</f>
        <v>-</v>
      </c>
      <c r="L11" s="116" t="str">
        <f t="shared" si="4"/>
        <v>6　-</v>
      </c>
      <c r="M11" s="63">
        <f t="shared" si="5"/>
        <v>6</v>
      </c>
      <c r="N11" s="116">
        <f>回答選択肢一覧表!H11</f>
        <v>6</v>
      </c>
      <c r="O11" s="116" t="str">
        <f>回答選択肢一覧表!I11</f>
        <v>-</v>
      </c>
      <c r="P11" s="116" t="str">
        <f t="shared" si="6"/>
        <v>6　-</v>
      </c>
      <c r="Q11" s="63">
        <f t="shared" si="7"/>
        <v>6</v>
      </c>
      <c r="R11" s="116">
        <f>回答選択肢一覧表!J11</f>
        <v>6</v>
      </c>
      <c r="S11" s="116" t="str">
        <f>回答選択肢一覧表!K11</f>
        <v>-</v>
      </c>
      <c r="T11" s="116" t="str">
        <f t="shared" si="8"/>
        <v>6　-</v>
      </c>
      <c r="U11" s="63">
        <f t="shared" si="9"/>
        <v>6</v>
      </c>
      <c r="V11" s="116">
        <f>回答選択肢一覧表!L11</f>
        <v>6</v>
      </c>
      <c r="W11" s="116" t="str">
        <f>回答選択肢一覧表!M11</f>
        <v>-</v>
      </c>
      <c r="X11" s="116" t="str">
        <f t="shared" si="10"/>
        <v>6　-</v>
      </c>
      <c r="Y11" s="63">
        <f t="shared" si="11"/>
        <v>6</v>
      </c>
      <c r="Z11" s="116">
        <f>回答選択肢一覧表!N11</f>
        <v>5</v>
      </c>
      <c r="AA11" s="116" t="str">
        <f>回答選択肢一覧表!O11</f>
        <v>山口山荘（富士宮元祖七合目）</v>
      </c>
      <c r="AB11" s="116" t="str">
        <f t="shared" si="12"/>
        <v>5　山口山荘（富士宮元祖七合目）</v>
      </c>
      <c r="AC11" s="63">
        <f t="shared" si="13"/>
        <v>5</v>
      </c>
      <c r="AD11" s="116">
        <f>回答選択肢一覧表!P11</f>
        <v>6</v>
      </c>
      <c r="AE11" s="116" t="str">
        <f>回答選択肢一覧表!Q11</f>
        <v>タクシー</v>
      </c>
      <c r="AF11" s="116" t="str">
        <f t="shared" si="14"/>
        <v>6　タクシー</v>
      </c>
      <c r="AG11" s="63">
        <f t="shared" si="15"/>
        <v>6</v>
      </c>
      <c r="AH11" s="116">
        <f>回答選択肢一覧表!R11</f>
        <v>6</v>
      </c>
      <c r="AI11" s="116" t="str">
        <f>回答選択肢一覧表!S11</f>
        <v>-</v>
      </c>
      <c r="AJ11" s="116" t="str">
        <f t="shared" si="16"/>
        <v>6　-</v>
      </c>
      <c r="AK11" s="63">
        <f t="shared" si="17"/>
        <v>6</v>
      </c>
    </row>
    <row r="12" spans="2:37" x14ac:dyDescent="0.55000000000000004">
      <c r="B12" s="116">
        <f>回答選択肢一覧表!B12</f>
        <v>7</v>
      </c>
      <c r="C12" s="116" t="str">
        <f>回答選択肢一覧表!C12</f>
        <v>18時～21時</v>
      </c>
      <c r="D12" s="116" t="str">
        <f t="shared" si="0"/>
        <v>7　18時～21時</v>
      </c>
      <c r="E12" s="63">
        <f t="shared" si="1"/>
        <v>7</v>
      </c>
      <c r="F12" s="116">
        <f>回答選択肢一覧表!D12</f>
        <v>7</v>
      </c>
      <c r="G12" s="116" t="str">
        <f>回答選択肢一覧表!E12</f>
        <v>-</v>
      </c>
      <c r="H12" s="116" t="str">
        <f t="shared" si="2"/>
        <v>7　-</v>
      </c>
      <c r="I12" s="63">
        <f t="shared" si="3"/>
        <v>7</v>
      </c>
      <c r="J12" s="116">
        <f>回答選択肢一覧表!F12</f>
        <v>7</v>
      </c>
      <c r="K12" s="116" t="str">
        <f>回答選択肢一覧表!G12</f>
        <v>-</v>
      </c>
      <c r="L12" s="116" t="str">
        <f t="shared" si="4"/>
        <v>7　-</v>
      </c>
      <c r="M12" s="63">
        <f t="shared" si="5"/>
        <v>7</v>
      </c>
      <c r="N12" s="116">
        <f>回答選択肢一覧表!H12</f>
        <v>7</v>
      </c>
      <c r="O12" s="116" t="str">
        <f>回答選択肢一覧表!I12</f>
        <v>-</v>
      </c>
      <c r="P12" s="116" t="str">
        <f t="shared" si="6"/>
        <v>7　-</v>
      </c>
      <c r="Q12" s="63">
        <f t="shared" si="7"/>
        <v>7</v>
      </c>
      <c r="R12" s="116">
        <f>回答選択肢一覧表!J12</f>
        <v>7</v>
      </c>
      <c r="S12" s="116" t="str">
        <f>回答選択肢一覧表!K12</f>
        <v>-</v>
      </c>
      <c r="T12" s="116" t="str">
        <f t="shared" si="8"/>
        <v>7　-</v>
      </c>
      <c r="U12" s="63">
        <f t="shared" si="9"/>
        <v>7</v>
      </c>
      <c r="V12" s="116">
        <f>回答選択肢一覧表!L12</f>
        <v>7</v>
      </c>
      <c r="W12" s="116" t="str">
        <f>回答選択肢一覧表!M12</f>
        <v>-</v>
      </c>
      <c r="X12" s="116" t="str">
        <f t="shared" si="10"/>
        <v>7　-</v>
      </c>
      <c r="Y12" s="63">
        <f t="shared" si="11"/>
        <v>7</v>
      </c>
      <c r="Z12" s="116">
        <f>回答選択肢一覧表!N12</f>
        <v>6</v>
      </c>
      <c r="AA12" s="116" t="str">
        <f>回答選択肢一覧表!O12</f>
        <v>池田館（富士宮八合目）</v>
      </c>
      <c r="AB12" s="116" t="str">
        <f t="shared" si="12"/>
        <v>6　池田館（富士宮八合目）</v>
      </c>
      <c r="AC12" s="63">
        <f t="shared" si="13"/>
        <v>6</v>
      </c>
      <c r="AD12" s="116">
        <f>回答選択肢一覧表!P12</f>
        <v>7</v>
      </c>
      <c r="AE12" s="116" t="str">
        <f>回答選択肢一覧表!Q12</f>
        <v>自転車</v>
      </c>
      <c r="AF12" s="116" t="str">
        <f t="shared" si="14"/>
        <v>7　自転車</v>
      </c>
      <c r="AG12" s="63">
        <f t="shared" si="15"/>
        <v>7</v>
      </c>
      <c r="AH12" s="116">
        <f>回答選択肢一覧表!R12</f>
        <v>7</v>
      </c>
      <c r="AI12" s="116" t="str">
        <f>回答選択肢一覧表!S12</f>
        <v>-</v>
      </c>
      <c r="AJ12" s="116" t="str">
        <f t="shared" si="16"/>
        <v>7　-</v>
      </c>
      <c r="AK12" s="63">
        <f t="shared" si="17"/>
        <v>7</v>
      </c>
    </row>
    <row r="13" spans="2:37" x14ac:dyDescent="0.55000000000000004">
      <c r="B13" s="116">
        <f>回答選択肢一覧表!B13</f>
        <v>8</v>
      </c>
      <c r="C13" s="116" t="str">
        <f>回答選択肢一覧表!C13</f>
        <v>21時～24時</v>
      </c>
      <c r="D13" s="116" t="str">
        <f t="shared" si="0"/>
        <v>8　21時～24時</v>
      </c>
      <c r="E13" s="63">
        <f t="shared" si="1"/>
        <v>8</v>
      </c>
      <c r="F13" s="116">
        <f>回答選択肢一覧表!D13</f>
        <v>8</v>
      </c>
      <c r="G13" s="116" t="str">
        <f>回答選択肢一覧表!E13</f>
        <v>-</v>
      </c>
      <c r="H13" s="116" t="str">
        <f t="shared" si="2"/>
        <v>8　-</v>
      </c>
      <c r="I13" s="63">
        <f t="shared" si="3"/>
        <v>8</v>
      </c>
      <c r="J13" s="116">
        <f>回答選択肢一覧表!F13</f>
        <v>8</v>
      </c>
      <c r="K13" s="116" t="str">
        <f>回答選択肢一覧表!G13</f>
        <v>-</v>
      </c>
      <c r="L13" s="116" t="str">
        <f t="shared" si="4"/>
        <v>8　-</v>
      </c>
      <c r="M13" s="63">
        <f t="shared" si="5"/>
        <v>8</v>
      </c>
      <c r="N13" s="116">
        <f>回答選択肢一覧表!H13</f>
        <v>8</v>
      </c>
      <c r="O13" s="116" t="str">
        <f>回答選択肢一覧表!I13</f>
        <v>-</v>
      </c>
      <c r="P13" s="116" t="str">
        <f t="shared" si="6"/>
        <v>8　-</v>
      </c>
      <c r="Q13" s="63">
        <f t="shared" si="7"/>
        <v>8</v>
      </c>
      <c r="R13" s="116">
        <f>回答選択肢一覧表!J13</f>
        <v>8</v>
      </c>
      <c r="S13" s="116" t="str">
        <f>回答選択肢一覧表!K13</f>
        <v>-</v>
      </c>
      <c r="T13" s="116" t="str">
        <f t="shared" si="8"/>
        <v>8　-</v>
      </c>
      <c r="U13" s="63">
        <f t="shared" si="9"/>
        <v>8</v>
      </c>
      <c r="V13" s="116">
        <f>回答選択肢一覧表!L13</f>
        <v>8</v>
      </c>
      <c r="W13" s="116" t="str">
        <f>回答選択肢一覧表!M13</f>
        <v>-</v>
      </c>
      <c r="X13" s="116" t="str">
        <f t="shared" si="10"/>
        <v>8　-</v>
      </c>
      <c r="Y13" s="63">
        <f t="shared" si="11"/>
        <v>8</v>
      </c>
      <c r="Z13" s="116">
        <f>回答選択肢一覧表!N13</f>
        <v>7</v>
      </c>
      <c r="AA13" s="116" t="str">
        <f>回答選択肢一覧表!O13</f>
        <v>万年雪山荘（富士宮九合目)</v>
      </c>
      <c r="AB13" s="116" t="str">
        <f t="shared" si="12"/>
        <v>7　万年雪山荘（富士宮九合目)</v>
      </c>
      <c r="AC13" s="63">
        <f t="shared" si="13"/>
        <v>7</v>
      </c>
      <c r="AD13" s="116">
        <f>回答選択肢一覧表!P13</f>
        <v>8</v>
      </c>
      <c r="AE13" s="116" t="str">
        <f>回答選択肢一覧表!Q13</f>
        <v>徒歩</v>
      </c>
      <c r="AF13" s="116" t="str">
        <f t="shared" si="14"/>
        <v>8　徒歩</v>
      </c>
      <c r="AG13" s="63">
        <f t="shared" si="15"/>
        <v>8</v>
      </c>
      <c r="AH13" s="116">
        <f>回答選択肢一覧表!R13</f>
        <v>8</v>
      </c>
      <c r="AI13" s="116" t="str">
        <f>回答選択肢一覧表!S13</f>
        <v>-</v>
      </c>
      <c r="AJ13" s="116" t="str">
        <f t="shared" si="16"/>
        <v>8　-</v>
      </c>
      <c r="AK13" s="63">
        <f t="shared" si="17"/>
        <v>8</v>
      </c>
    </row>
    <row r="14" spans="2:37" x14ac:dyDescent="0.55000000000000004">
      <c r="B14" s="116">
        <f>回答選択肢一覧表!B14</f>
        <v>9</v>
      </c>
      <c r="C14" s="116" t="str">
        <f>回答選択肢一覧表!C14</f>
        <v>-</v>
      </c>
      <c r="D14" s="116" t="str">
        <f t="shared" si="0"/>
        <v>9　-</v>
      </c>
      <c r="E14" s="63">
        <f t="shared" si="1"/>
        <v>9</v>
      </c>
      <c r="F14" s="116">
        <f>回答選択肢一覧表!D14</f>
        <v>9</v>
      </c>
      <c r="G14" s="116" t="str">
        <f>回答選択肢一覧表!E14</f>
        <v>-</v>
      </c>
      <c r="H14" s="116" t="str">
        <f t="shared" si="2"/>
        <v>9　-</v>
      </c>
      <c r="I14" s="63">
        <f t="shared" si="3"/>
        <v>9</v>
      </c>
      <c r="J14" s="116">
        <f>回答選択肢一覧表!F14</f>
        <v>9</v>
      </c>
      <c r="K14" s="116" t="str">
        <f>回答選択肢一覧表!G14</f>
        <v>-</v>
      </c>
      <c r="L14" s="116" t="str">
        <f t="shared" si="4"/>
        <v>9　-</v>
      </c>
      <c r="M14" s="63">
        <f t="shared" si="5"/>
        <v>9</v>
      </c>
      <c r="N14" s="116">
        <f>回答選択肢一覧表!H14</f>
        <v>9</v>
      </c>
      <c r="O14" s="116" t="str">
        <f>回答選択肢一覧表!I14</f>
        <v>-</v>
      </c>
      <c r="P14" s="116" t="str">
        <f t="shared" si="6"/>
        <v>9　-</v>
      </c>
      <c r="Q14" s="63">
        <f t="shared" si="7"/>
        <v>9</v>
      </c>
      <c r="R14" s="116">
        <f>回答選択肢一覧表!J14</f>
        <v>9</v>
      </c>
      <c r="S14" s="116" t="str">
        <f>回答選択肢一覧表!K14</f>
        <v>-</v>
      </c>
      <c r="T14" s="116" t="str">
        <f t="shared" si="8"/>
        <v>9　-</v>
      </c>
      <c r="U14" s="63">
        <f t="shared" si="9"/>
        <v>9</v>
      </c>
      <c r="V14" s="116">
        <f>回答選択肢一覧表!L14</f>
        <v>9</v>
      </c>
      <c r="W14" s="116" t="str">
        <f>回答選択肢一覧表!M14</f>
        <v>-</v>
      </c>
      <c r="X14" s="116" t="str">
        <f t="shared" si="10"/>
        <v>9　-</v>
      </c>
      <c r="Y14" s="63">
        <f t="shared" si="11"/>
        <v>9</v>
      </c>
      <c r="Z14" s="116">
        <f>回答選択肢一覧表!N14</f>
        <v>8</v>
      </c>
      <c r="AA14" s="116" t="str">
        <f>回答選択肢一覧表!O14</f>
        <v>胸突山荘（富士宮九合五勺）</v>
      </c>
      <c r="AB14" s="116" t="str">
        <f t="shared" si="12"/>
        <v>8　胸突山荘（富士宮九合五勺）</v>
      </c>
      <c r="AC14" s="63">
        <f t="shared" si="13"/>
        <v>8</v>
      </c>
      <c r="AD14" s="116">
        <f>回答選択肢一覧表!P14</f>
        <v>9</v>
      </c>
      <c r="AE14" s="116" t="str">
        <f>回答選択肢一覧表!Q14</f>
        <v>その他</v>
      </c>
      <c r="AF14" s="116" t="str">
        <f t="shared" si="14"/>
        <v>9　その他</v>
      </c>
      <c r="AG14" s="63">
        <f t="shared" si="15"/>
        <v>9</v>
      </c>
      <c r="AH14" s="116">
        <f>回答選択肢一覧表!R14</f>
        <v>9</v>
      </c>
      <c r="AI14" s="116" t="str">
        <f>回答選択肢一覧表!S14</f>
        <v>-</v>
      </c>
      <c r="AJ14" s="116" t="str">
        <f t="shared" si="16"/>
        <v>9　-</v>
      </c>
      <c r="AK14" s="63">
        <f t="shared" si="17"/>
        <v>9</v>
      </c>
    </row>
    <row r="15" spans="2:37" x14ac:dyDescent="0.55000000000000004">
      <c r="B15" s="116">
        <f>回答選択肢一覧表!B15</f>
        <v>10</v>
      </c>
      <c r="C15" s="116" t="str">
        <f>回答選択肢一覧表!C15</f>
        <v>-</v>
      </c>
      <c r="D15" s="116" t="str">
        <f t="shared" si="0"/>
        <v>10　-</v>
      </c>
      <c r="E15" s="63">
        <f t="shared" si="1"/>
        <v>10</v>
      </c>
      <c r="F15" s="116">
        <f>回答選択肢一覧表!D15</f>
        <v>10</v>
      </c>
      <c r="G15" s="116" t="str">
        <f>回答選択肢一覧表!E15</f>
        <v>-</v>
      </c>
      <c r="H15" s="116" t="str">
        <f t="shared" si="2"/>
        <v>10　-</v>
      </c>
      <c r="I15" s="63">
        <f t="shared" si="3"/>
        <v>10</v>
      </c>
      <c r="J15" s="116">
        <f>回答選択肢一覧表!F15</f>
        <v>10</v>
      </c>
      <c r="K15" s="116" t="str">
        <f>回答選択肢一覧表!G15</f>
        <v>-</v>
      </c>
      <c r="L15" s="116" t="str">
        <f t="shared" si="4"/>
        <v>10　-</v>
      </c>
      <c r="M15" s="63">
        <f t="shared" si="5"/>
        <v>10</v>
      </c>
      <c r="N15" s="116">
        <f>回答選択肢一覧表!H15</f>
        <v>10</v>
      </c>
      <c r="O15" s="116" t="str">
        <f>回答選択肢一覧表!I15</f>
        <v>-</v>
      </c>
      <c r="P15" s="116" t="str">
        <f t="shared" si="6"/>
        <v>10　-</v>
      </c>
      <c r="Q15" s="63">
        <f t="shared" si="7"/>
        <v>10</v>
      </c>
      <c r="R15" s="116">
        <f>回答選択肢一覧表!J15</f>
        <v>10</v>
      </c>
      <c r="S15" s="116" t="str">
        <f>回答選択肢一覧表!K15</f>
        <v>-</v>
      </c>
      <c r="T15" s="116" t="str">
        <f t="shared" si="8"/>
        <v>10　-</v>
      </c>
      <c r="U15" s="63">
        <f t="shared" si="9"/>
        <v>10</v>
      </c>
      <c r="V15" s="116">
        <f>回答選択肢一覧表!L15</f>
        <v>10</v>
      </c>
      <c r="W15" s="116" t="str">
        <f>回答選択肢一覧表!M15</f>
        <v>-</v>
      </c>
      <c r="X15" s="116" t="str">
        <f t="shared" si="10"/>
        <v>10　-</v>
      </c>
      <c r="Y15" s="63">
        <f t="shared" si="11"/>
        <v>10</v>
      </c>
      <c r="Z15" s="116">
        <f>回答選択肢一覧表!N15</f>
        <v>9</v>
      </c>
      <c r="AA15" s="116" t="str">
        <f>回答選択肢一覧表!O15</f>
        <v>頂上富士館（頂上）</v>
      </c>
      <c r="AB15" s="116" t="str">
        <f t="shared" si="12"/>
        <v>9　頂上富士館（頂上）</v>
      </c>
      <c r="AC15" s="63">
        <f t="shared" si="13"/>
        <v>9</v>
      </c>
      <c r="AD15" s="116">
        <f>回答選択肢一覧表!P15</f>
        <v>10</v>
      </c>
      <c r="AE15" s="116" t="str">
        <f>回答選択肢一覧表!Q15</f>
        <v>-</v>
      </c>
      <c r="AF15" s="116" t="str">
        <f t="shared" si="14"/>
        <v>10　-</v>
      </c>
      <c r="AG15" s="63">
        <f t="shared" si="15"/>
        <v>10</v>
      </c>
      <c r="AH15" s="116">
        <f>回答選択肢一覧表!R15</f>
        <v>10</v>
      </c>
      <c r="AI15" s="116" t="str">
        <f>回答選択肢一覧表!S15</f>
        <v>-</v>
      </c>
      <c r="AJ15" s="116" t="str">
        <f t="shared" si="16"/>
        <v>10　-</v>
      </c>
      <c r="AK15" s="63">
        <f t="shared" si="17"/>
        <v>10</v>
      </c>
    </row>
    <row r="16" spans="2:37" x14ac:dyDescent="0.55000000000000004">
      <c r="B16" s="116">
        <f>回答選択肢一覧表!B16</f>
        <v>11</v>
      </c>
      <c r="C16" s="116" t="str">
        <f>回答選択肢一覧表!C16</f>
        <v>-</v>
      </c>
      <c r="D16" s="116" t="str">
        <f t="shared" si="0"/>
        <v>11　-</v>
      </c>
      <c r="E16" s="63">
        <f t="shared" si="1"/>
        <v>11</v>
      </c>
      <c r="F16" s="116">
        <f>回答選択肢一覧表!D16</f>
        <v>11</v>
      </c>
      <c r="G16" s="116" t="str">
        <f>回答選択肢一覧表!E16</f>
        <v>-</v>
      </c>
      <c r="H16" s="116" t="str">
        <f t="shared" si="2"/>
        <v>11　-</v>
      </c>
      <c r="I16" s="63">
        <f t="shared" si="3"/>
        <v>11</v>
      </c>
      <c r="J16" s="116">
        <f>回答選択肢一覧表!F16</f>
        <v>11</v>
      </c>
      <c r="K16" s="116" t="str">
        <f>回答選択肢一覧表!G16</f>
        <v>-</v>
      </c>
      <c r="L16" s="116" t="str">
        <f t="shared" si="4"/>
        <v>11　-</v>
      </c>
      <c r="M16" s="63">
        <f t="shared" si="5"/>
        <v>11</v>
      </c>
      <c r="N16" s="116">
        <f>回答選択肢一覧表!H16</f>
        <v>11</v>
      </c>
      <c r="O16" s="116" t="str">
        <f>回答選択肢一覧表!I16</f>
        <v>-</v>
      </c>
      <c r="P16" s="116" t="str">
        <f t="shared" si="6"/>
        <v>11　-</v>
      </c>
      <c r="Q16" s="63">
        <f t="shared" si="7"/>
        <v>11</v>
      </c>
      <c r="R16" s="116">
        <f>回答選択肢一覧表!J16</f>
        <v>11</v>
      </c>
      <c r="S16" s="116" t="str">
        <f>回答選択肢一覧表!K16</f>
        <v>-</v>
      </c>
      <c r="T16" s="116" t="str">
        <f t="shared" si="8"/>
        <v>11　-</v>
      </c>
      <c r="U16" s="63">
        <f t="shared" si="9"/>
        <v>11</v>
      </c>
      <c r="V16" s="116">
        <f>回答選択肢一覧表!L16</f>
        <v>11</v>
      </c>
      <c r="W16" s="116" t="str">
        <f>回答選択肢一覧表!M16</f>
        <v>-</v>
      </c>
      <c r="X16" s="116" t="str">
        <f t="shared" si="10"/>
        <v>11　-</v>
      </c>
      <c r="Y16" s="63">
        <f t="shared" si="11"/>
        <v>11</v>
      </c>
      <c r="Z16" s="116">
        <f>回答選択肢一覧表!N16</f>
        <v>10</v>
      </c>
      <c r="AA16" s="116" t="str">
        <f>回答選択肢一覧表!O16</f>
        <v>大石茶屋（御殿場新五合目）</v>
      </c>
      <c r="AB16" s="116" t="str">
        <f t="shared" si="12"/>
        <v>10　大石茶屋（御殿場新五合目）</v>
      </c>
      <c r="AC16" s="63">
        <f t="shared" si="13"/>
        <v>10</v>
      </c>
      <c r="AD16" s="116">
        <f>回答選択肢一覧表!P16</f>
        <v>11</v>
      </c>
      <c r="AE16" s="116" t="str">
        <f>回答選択肢一覧表!Q16</f>
        <v>-</v>
      </c>
      <c r="AF16" s="116" t="str">
        <f t="shared" si="14"/>
        <v>11　-</v>
      </c>
      <c r="AG16" s="63">
        <f t="shared" si="15"/>
        <v>11</v>
      </c>
      <c r="AH16" s="116">
        <f>回答選択肢一覧表!R16</f>
        <v>11</v>
      </c>
      <c r="AI16" s="116" t="str">
        <f>回答選択肢一覧表!S16</f>
        <v>-</v>
      </c>
      <c r="AJ16" s="116" t="str">
        <f t="shared" si="16"/>
        <v>11　-</v>
      </c>
      <c r="AK16" s="63">
        <f t="shared" si="17"/>
        <v>11</v>
      </c>
    </row>
    <row r="17" spans="2:37" x14ac:dyDescent="0.55000000000000004">
      <c r="B17" s="116">
        <f>回答選択肢一覧表!B17</f>
        <v>12</v>
      </c>
      <c r="C17" s="116" t="str">
        <f>回答選択肢一覧表!C17</f>
        <v>-</v>
      </c>
      <c r="D17" s="116" t="str">
        <f t="shared" si="0"/>
        <v>12　-</v>
      </c>
      <c r="E17" s="63">
        <f t="shared" si="1"/>
        <v>12</v>
      </c>
      <c r="F17" s="116">
        <f>回答選択肢一覧表!D17</f>
        <v>12</v>
      </c>
      <c r="G17" s="116" t="str">
        <f>回答選択肢一覧表!E17</f>
        <v>-</v>
      </c>
      <c r="H17" s="116" t="str">
        <f t="shared" si="2"/>
        <v>12　-</v>
      </c>
      <c r="I17" s="63">
        <f t="shared" si="3"/>
        <v>12</v>
      </c>
      <c r="J17" s="116">
        <f>回答選択肢一覧表!F17</f>
        <v>12</v>
      </c>
      <c r="K17" s="116" t="str">
        <f>回答選択肢一覧表!G17</f>
        <v>-</v>
      </c>
      <c r="L17" s="116" t="str">
        <f t="shared" si="4"/>
        <v>12　-</v>
      </c>
      <c r="M17" s="63">
        <f t="shared" si="5"/>
        <v>12</v>
      </c>
      <c r="N17" s="116">
        <f>回答選択肢一覧表!H17</f>
        <v>12</v>
      </c>
      <c r="O17" s="116" t="str">
        <f>回答選択肢一覧表!I17</f>
        <v>-</v>
      </c>
      <c r="P17" s="116" t="str">
        <f t="shared" si="6"/>
        <v>12　-</v>
      </c>
      <c r="Q17" s="63">
        <f t="shared" si="7"/>
        <v>12</v>
      </c>
      <c r="R17" s="116">
        <f>回答選択肢一覧表!J17</f>
        <v>12</v>
      </c>
      <c r="S17" s="116" t="str">
        <f>回答選択肢一覧表!K17</f>
        <v>-</v>
      </c>
      <c r="T17" s="116" t="str">
        <f t="shared" si="8"/>
        <v>12　-</v>
      </c>
      <c r="U17" s="63">
        <f t="shared" si="9"/>
        <v>12</v>
      </c>
      <c r="V17" s="116">
        <f>回答選択肢一覧表!L17</f>
        <v>12</v>
      </c>
      <c r="W17" s="116" t="str">
        <f>回答選択肢一覧表!M17</f>
        <v>-</v>
      </c>
      <c r="X17" s="116" t="str">
        <f t="shared" si="10"/>
        <v>12　-</v>
      </c>
      <c r="Y17" s="63">
        <f t="shared" si="11"/>
        <v>12</v>
      </c>
      <c r="Z17" s="116">
        <f>回答選択肢一覧表!N17</f>
        <v>11</v>
      </c>
      <c r="AA17" s="116" t="str">
        <f>回答選択肢一覧表!O17</f>
        <v>半蔵坊（御殿場新六合目）</v>
      </c>
      <c r="AB17" s="116" t="str">
        <f t="shared" si="12"/>
        <v>11　半蔵坊（御殿場新六合目）</v>
      </c>
      <c r="AC17" s="63">
        <f t="shared" si="13"/>
        <v>11</v>
      </c>
      <c r="AD17" s="116">
        <f>回答選択肢一覧表!P17</f>
        <v>12</v>
      </c>
      <c r="AE17" s="116" t="str">
        <f>回答選択肢一覧表!Q17</f>
        <v>-</v>
      </c>
      <c r="AF17" s="116" t="str">
        <f t="shared" si="14"/>
        <v>12　-</v>
      </c>
      <c r="AG17" s="63">
        <f t="shared" si="15"/>
        <v>12</v>
      </c>
      <c r="AH17" s="116">
        <f>回答選択肢一覧表!R17</f>
        <v>12</v>
      </c>
      <c r="AI17" s="116" t="str">
        <f>回答選択肢一覧表!S17</f>
        <v>-</v>
      </c>
      <c r="AJ17" s="116" t="str">
        <f t="shared" si="16"/>
        <v>12　-</v>
      </c>
      <c r="AK17" s="63">
        <f t="shared" si="17"/>
        <v>12</v>
      </c>
    </row>
    <row r="18" spans="2:37" x14ac:dyDescent="0.55000000000000004">
      <c r="B18" s="116">
        <f>回答選択肢一覧表!B18</f>
        <v>13</v>
      </c>
      <c r="C18" s="116" t="str">
        <f>回答選択肢一覧表!C18</f>
        <v>-</v>
      </c>
      <c r="D18" s="116" t="str">
        <f t="shared" si="0"/>
        <v>13　-</v>
      </c>
      <c r="E18" s="63">
        <f t="shared" si="1"/>
        <v>13</v>
      </c>
      <c r="F18" s="116">
        <f>回答選択肢一覧表!D18</f>
        <v>13</v>
      </c>
      <c r="G18" s="116" t="str">
        <f>回答選択肢一覧表!E18</f>
        <v>-</v>
      </c>
      <c r="H18" s="116" t="str">
        <f t="shared" si="2"/>
        <v>13　-</v>
      </c>
      <c r="I18" s="63">
        <f t="shared" si="3"/>
        <v>13</v>
      </c>
      <c r="J18" s="116">
        <f>回答選択肢一覧表!F18</f>
        <v>13</v>
      </c>
      <c r="K18" s="116" t="str">
        <f>回答選択肢一覧表!G18</f>
        <v>-</v>
      </c>
      <c r="L18" s="116" t="str">
        <f t="shared" si="4"/>
        <v>13　-</v>
      </c>
      <c r="M18" s="63">
        <f t="shared" si="5"/>
        <v>13</v>
      </c>
      <c r="N18" s="116">
        <f>回答選択肢一覧表!H18</f>
        <v>13</v>
      </c>
      <c r="O18" s="116" t="str">
        <f>回答選択肢一覧表!I18</f>
        <v>-</v>
      </c>
      <c r="P18" s="116" t="str">
        <f t="shared" si="6"/>
        <v>13　-</v>
      </c>
      <c r="Q18" s="63">
        <f t="shared" si="7"/>
        <v>13</v>
      </c>
      <c r="R18" s="116">
        <f>回答選択肢一覧表!J18</f>
        <v>13</v>
      </c>
      <c r="S18" s="116" t="str">
        <f>回答選択肢一覧表!K18</f>
        <v>-</v>
      </c>
      <c r="T18" s="116" t="str">
        <f t="shared" si="8"/>
        <v>13　-</v>
      </c>
      <c r="U18" s="63">
        <f t="shared" si="9"/>
        <v>13</v>
      </c>
      <c r="V18" s="116">
        <f>回答選択肢一覧表!L18</f>
        <v>13</v>
      </c>
      <c r="W18" s="116" t="str">
        <f>回答選択肢一覧表!M18</f>
        <v>-</v>
      </c>
      <c r="X18" s="116" t="str">
        <f t="shared" si="10"/>
        <v>13　-</v>
      </c>
      <c r="Y18" s="63">
        <f t="shared" si="11"/>
        <v>13</v>
      </c>
      <c r="Z18" s="116">
        <f>回答選択肢一覧表!N18</f>
        <v>12</v>
      </c>
      <c r="AA18" s="116" t="str">
        <f>回答選択肢一覧表!O18</f>
        <v>わらじ館（御殿場七合目）</v>
      </c>
      <c r="AB18" s="116" t="str">
        <f t="shared" si="12"/>
        <v>12　わらじ館（御殿場七合目）</v>
      </c>
      <c r="AC18" s="63">
        <f t="shared" si="13"/>
        <v>12</v>
      </c>
      <c r="AD18" s="116">
        <f>回答選択肢一覧表!P18</f>
        <v>13</v>
      </c>
      <c r="AE18" s="116" t="str">
        <f>回答選択肢一覧表!Q18</f>
        <v>-</v>
      </c>
      <c r="AF18" s="116" t="str">
        <f t="shared" si="14"/>
        <v>13　-</v>
      </c>
      <c r="AG18" s="63">
        <f t="shared" si="15"/>
        <v>13</v>
      </c>
      <c r="AH18" s="116">
        <f>回答選択肢一覧表!R18</f>
        <v>13</v>
      </c>
      <c r="AI18" s="116" t="str">
        <f>回答選択肢一覧表!S18</f>
        <v>-</v>
      </c>
      <c r="AJ18" s="116" t="str">
        <f t="shared" si="16"/>
        <v>13　-</v>
      </c>
      <c r="AK18" s="63">
        <f t="shared" si="17"/>
        <v>13</v>
      </c>
    </row>
    <row r="19" spans="2:37" x14ac:dyDescent="0.55000000000000004">
      <c r="B19" s="116">
        <f>回答選択肢一覧表!B19</f>
        <v>14</v>
      </c>
      <c r="C19" s="116" t="str">
        <f>回答選択肢一覧表!C19</f>
        <v>-</v>
      </c>
      <c r="D19" s="116" t="str">
        <f t="shared" si="0"/>
        <v>14　-</v>
      </c>
      <c r="E19" s="63">
        <f t="shared" si="1"/>
        <v>14</v>
      </c>
      <c r="F19" s="116">
        <f>回答選択肢一覧表!D19</f>
        <v>14</v>
      </c>
      <c r="G19" s="116" t="str">
        <f>回答選択肢一覧表!E19</f>
        <v>-</v>
      </c>
      <c r="H19" s="116" t="str">
        <f t="shared" si="2"/>
        <v>14　-</v>
      </c>
      <c r="I19" s="63">
        <f t="shared" si="3"/>
        <v>14</v>
      </c>
      <c r="J19" s="116">
        <f>回答選択肢一覧表!F19</f>
        <v>14</v>
      </c>
      <c r="K19" s="116" t="str">
        <f>回答選択肢一覧表!G19</f>
        <v>-</v>
      </c>
      <c r="L19" s="116" t="str">
        <f t="shared" si="4"/>
        <v>14　-</v>
      </c>
      <c r="M19" s="63">
        <f t="shared" si="5"/>
        <v>14</v>
      </c>
      <c r="N19" s="116">
        <f>回答選択肢一覧表!H19</f>
        <v>14</v>
      </c>
      <c r="O19" s="116" t="str">
        <f>回答選択肢一覧表!I19</f>
        <v>-</v>
      </c>
      <c r="P19" s="116" t="str">
        <f t="shared" si="6"/>
        <v>14　-</v>
      </c>
      <c r="Q19" s="63">
        <f t="shared" si="7"/>
        <v>14</v>
      </c>
      <c r="R19" s="116">
        <f>回答選択肢一覧表!J19</f>
        <v>14</v>
      </c>
      <c r="S19" s="116" t="str">
        <f>回答選択肢一覧表!K19</f>
        <v>-</v>
      </c>
      <c r="T19" s="116" t="str">
        <f t="shared" si="8"/>
        <v>14　-</v>
      </c>
      <c r="U19" s="63">
        <f t="shared" si="9"/>
        <v>14</v>
      </c>
      <c r="V19" s="116">
        <f>回答選択肢一覧表!L19</f>
        <v>14</v>
      </c>
      <c r="W19" s="116" t="str">
        <f>回答選択肢一覧表!M19</f>
        <v>-</v>
      </c>
      <c r="X19" s="116" t="str">
        <f t="shared" si="10"/>
        <v>14　-</v>
      </c>
      <c r="Y19" s="63">
        <f t="shared" si="11"/>
        <v>14</v>
      </c>
      <c r="Z19" s="116">
        <f>回答選択肢一覧表!N19</f>
        <v>13</v>
      </c>
      <c r="AA19" s="116" t="str">
        <f>回答選択肢一覧表!O19</f>
        <v>砂走館（御殿場七合五勺）</v>
      </c>
      <c r="AB19" s="116" t="str">
        <f t="shared" si="12"/>
        <v>13　砂走館（御殿場七合五勺）</v>
      </c>
      <c r="AC19" s="63">
        <f t="shared" si="13"/>
        <v>13</v>
      </c>
      <c r="AD19" s="116">
        <f>回答選択肢一覧表!P19</f>
        <v>14</v>
      </c>
      <c r="AE19" s="116" t="str">
        <f>回答選択肢一覧表!Q19</f>
        <v>-</v>
      </c>
      <c r="AF19" s="116" t="str">
        <f t="shared" si="14"/>
        <v>14　-</v>
      </c>
      <c r="AG19" s="63">
        <f t="shared" si="15"/>
        <v>14</v>
      </c>
      <c r="AH19" s="116">
        <f>回答選択肢一覧表!R19</f>
        <v>14</v>
      </c>
      <c r="AI19" s="116" t="str">
        <f>回答選択肢一覧表!S19</f>
        <v>-</v>
      </c>
      <c r="AJ19" s="116" t="str">
        <f t="shared" si="16"/>
        <v>14　-</v>
      </c>
      <c r="AK19" s="63">
        <f t="shared" si="17"/>
        <v>14</v>
      </c>
    </row>
    <row r="20" spans="2:37" x14ac:dyDescent="0.55000000000000004">
      <c r="B20" s="116">
        <f>回答選択肢一覧表!B20</f>
        <v>15</v>
      </c>
      <c r="C20" s="116" t="str">
        <f>回答選択肢一覧表!C20</f>
        <v>-</v>
      </c>
      <c r="D20" s="116" t="str">
        <f t="shared" si="0"/>
        <v>15　-</v>
      </c>
      <c r="E20" s="63">
        <f t="shared" si="1"/>
        <v>15</v>
      </c>
      <c r="F20" s="116">
        <f>回答選択肢一覧表!D20</f>
        <v>15</v>
      </c>
      <c r="G20" s="116" t="str">
        <f>回答選択肢一覧表!E20</f>
        <v>-</v>
      </c>
      <c r="H20" s="116" t="str">
        <f t="shared" si="2"/>
        <v>15　-</v>
      </c>
      <c r="I20" s="63">
        <f t="shared" si="3"/>
        <v>15</v>
      </c>
      <c r="J20" s="116">
        <f>回答選択肢一覧表!F20</f>
        <v>15</v>
      </c>
      <c r="K20" s="116" t="str">
        <f>回答選択肢一覧表!G20</f>
        <v>-</v>
      </c>
      <c r="L20" s="116" t="str">
        <f t="shared" si="4"/>
        <v>15　-</v>
      </c>
      <c r="M20" s="63">
        <f t="shared" si="5"/>
        <v>15</v>
      </c>
      <c r="N20" s="116">
        <f>回答選択肢一覧表!H20</f>
        <v>15</v>
      </c>
      <c r="O20" s="116" t="str">
        <f>回答選択肢一覧表!I20</f>
        <v>-</v>
      </c>
      <c r="P20" s="116" t="str">
        <f t="shared" si="6"/>
        <v>15　-</v>
      </c>
      <c r="Q20" s="63">
        <f t="shared" si="7"/>
        <v>15</v>
      </c>
      <c r="R20" s="116">
        <f>回答選択肢一覧表!J20</f>
        <v>15</v>
      </c>
      <c r="S20" s="116" t="str">
        <f>回答選択肢一覧表!K20</f>
        <v>-</v>
      </c>
      <c r="T20" s="116" t="str">
        <f t="shared" si="8"/>
        <v>15　-</v>
      </c>
      <c r="U20" s="63">
        <f t="shared" si="9"/>
        <v>15</v>
      </c>
      <c r="V20" s="116">
        <f>回答選択肢一覧表!L20</f>
        <v>15</v>
      </c>
      <c r="W20" s="116" t="str">
        <f>回答選択肢一覧表!M20</f>
        <v>-</v>
      </c>
      <c r="X20" s="116" t="str">
        <f t="shared" si="10"/>
        <v>15　-</v>
      </c>
      <c r="Y20" s="63">
        <f t="shared" si="11"/>
        <v>15</v>
      </c>
      <c r="Z20" s="116">
        <f>回答選択肢一覧表!N20</f>
        <v>14</v>
      </c>
      <c r="AA20" s="116" t="str">
        <f>回答選択肢一覧表!O20</f>
        <v>赤岩八号館（御殿場八合目）</v>
      </c>
      <c r="AB20" s="116" t="str">
        <f t="shared" si="12"/>
        <v>14　赤岩八号館（御殿場八合目）</v>
      </c>
      <c r="AC20" s="63">
        <f t="shared" si="13"/>
        <v>14</v>
      </c>
      <c r="AD20" s="116">
        <f>回答選択肢一覧表!P20</f>
        <v>15</v>
      </c>
      <c r="AE20" s="116" t="str">
        <f>回答選択肢一覧表!Q20</f>
        <v>-</v>
      </c>
      <c r="AF20" s="116" t="str">
        <f t="shared" si="14"/>
        <v>15　-</v>
      </c>
      <c r="AG20" s="63">
        <f t="shared" si="15"/>
        <v>15</v>
      </c>
      <c r="AH20" s="116">
        <f>回答選択肢一覧表!R20</f>
        <v>15</v>
      </c>
      <c r="AI20" s="116" t="str">
        <f>回答選択肢一覧表!S20</f>
        <v>-</v>
      </c>
      <c r="AJ20" s="116" t="str">
        <f t="shared" si="16"/>
        <v>15　-</v>
      </c>
      <c r="AK20" s="63">
        <f t="shared" si="17"/>
        <v>15</v>
      </c>
    </row>
    <row r="21" spans="2:37" x14ac:dyDescent="0.55000000000000004">
      <c r="B21" s="116">
        <f>回答選択肢一覧表!B21</f>
        <v>16</v>
      </c>
      <c r="C21" s="116" t="str">
        <f>回答選択肢一覧表!C21</f>
        <v>-</v>
      </c>
      <c r="D21" s="116" t="str">
        <f t="shared" si="0"/>
        <v>16　-</v>
      </c>
      <c r="E21" s="63">
        <f t="shared" si="1"/>
        <v>16</v>
      </c>
      <c r="F21" s="116">
        <f>回答選択肢一覧表!D21</f>
        <v>16</v>
      </c>
      <c r="G21" s="116" t="str">
        <f>回答選択肢一覧表!E21</f>
        <v>-</v>
      </c>
      <c r="H21" s="116" t="str">
        <f t="shared" si="2"/>
        <v>16　-</v>
      </c>
      <c r="I21" s="63">
        <f t="shared" si="3"/>
        <v>16</v>
      </c>
      <c r="J21" s="116">
        <f>回答選択肢一覧表!F21</f>
        <v>16</v>
      </c>
      <c r="K21" s="116" t="str">
        <f>回答選択肢一覧表!G21</f>
        <v>-</v>
      </c>
      <c r="L21" s="116" t="str">
        <f t="shared" si="4"/>
        <v>16　-</v>
      </c>
      <c r="M21" s="63">
        <f t="shared" si="5"/>
        <v>16</v>
      </c>
      <c r="N21" s="116">
        <f>回答選択肢一覧表!H21</f>
        <v>16</v>
      </c>
      <c r="O21" s="116" t="str">
        <f>回答選択肢一覧表!I21</f>
        <v>-</v>
      </c>
      <c r="P21" s="116" t="str">
        <f t="shared" si="6"/>
        <v>16　-</v>
      </c>
      <c r="Q21" s="63">
        <f t="shared" si="7"/>
        <v>16</v>
      </c>
      <c r="R21" s="116">
        <f>回答選択肢一覧表!J21</f>
        <v>16</v>
      </c>
      <c r="S21" s="116" t="str">
        <f>回答選択肢一覧表!K21</f>
        <v>-</v>
      </c>
      <c r="T21" s="116" t="str">
        <f t="shared" si="8"/>
        <v>16　-</v>
      </c>
      <c r="U21" s="63">
        <f t="shared" si="9"/>
        <v>16</v>
      </c>
      <c r="V21" s="116">
        <f>回答選択肢一覧表!L21</f>
        <v>16</v>
      </c>
      <c r="W21" s="116" t="str">
        <f>回答選択肢一覧表!M21</f>
        <v>-</v>
      </c>
      <c r="X21" s="116" t="str">
        <f t="shared" si="10"/>
        <v>16　-</v>
      </c>
      <c r="Y21" s="63">
        <f t="shared" si="11"/>
        <v>16</v>
      </c>
      <c r="Z21" s="116">
        <f>回答選択肢一覧表!N21</f>
        <v>15</v>
      </c>
      <c r="AA21" s="116" t="str">
        <f>回答選択肢一覧表!O21</f>
        <v>山荘菊屋（須走五合目）</v>
      </c>
      <c r="AB21" s="116" t="str">
        <f t="shared" si="12"/>
        <v>15　山荘菊屋（須走五合目）</v>
      </c>
      <c r="AC21" s="63">
        <f t="shared" si="13"/>
        <v>15</v>
      </c>
      <c r="AD21" s="116">
        <f>回答選択肢一覧表!P21</f>
        <v>16</v>
      </c>
      <c r="AE21" s="116" t="str">
        <f>回答選択肢一覧表!Q21</f>
        <v>-</v>
      </c>
      <c r="AF21" s="116" t="str">
        <f t="shared" si="14"/>
        <v>16　-</v>
      </c>
      <c r="AG21" s="63">
        <f t="shared" si="15"/>
        <v>16</v>
      </c>
      <c r="AH21" s="116">
        <f>回答選択肢一覧表!R21</f>
        <v>16</v>
      </c>
      <c r="AI21" s="116" t="str">
        <f>回答選択肢一覧表!S21</f>
        <v>-</v>
      </c>
      <c r="AJ21" s="116" t="str">
        <f t="shared" si="16"/>
        <v>16　-</v>
      </c>
      <c r="AK21" s="63">
        <f t="shared" si="17"/>
        <v>16</v>
      </c>
    </row>
    <row r="22" spans="2:37" x14ac:dyDescent="0.55000000000000004">
      <c r="B22" s="116">
        <f>回答選択肢一覧表!B22</f>
        <v>17</v>
      </c>
      <c r="C22" s="116" t="str">
        <f>回答選択肢一覧表!C22</f>
        <v>-</v>
      </c>
      <c r="D22" s="116" t="str">
        <f t="shared" si="0"/>
        <v>17　-</v>
      </c>
      <c r="E22" s="63">
        <f t="shared" si="1"/>
        <v>17</v>
      </c>
      <c r="F22" s="116">
        <f>回答選択肢一覧表!D22</f>
        <v>17</v>
      </c>
      <c r="G22" s="116" t="str">
        <f>回答選択肢一覧表!E22</f>
        <v>-</v>
      </c>
      <c r="H22" s="116" t="str">
        <f t="shared" si="2"/>
        <v>17　-</v>
      </c>
      <c r="I22" s="63">
        <f t="shared" si="3"/>
        <v>17</v>
      </c>
      <c r="J22" s="116">
        <f>回答選択肢一覧表!F22</f>
        <v>17</v>
      </c>
      <c r="K22" s="116" t="str">
        <f>回答選択肢一覧表!G22</f>
        <v>-</v>
      </c>
      <c r="L22" s="116" t="str">
        <f t="shared" si="4"/>
        <v>17　-</v>
      </c>
      <c r="M22" s="63">
        <f t="shared" si="5"/>
        <v>17</v>
      </c>
      <c r="N22" s="116">
        <f>回答選択肢一覧表!H22</f>
        <v>17</v>
      </c>
      <c r="O22" s="116" t="str">
        <f>回答選択肢一覧表!I22</f>
        <v>-</v>
      </c>
      <c r="P22" s="116" t="str">
        <f t="shared" si="6"/>
        <v>17　-</v>
      </c>
      <c r="Q22" s="63">
        <f t="shared" si="7"/>
        <v>17</v>
      </c>
      <c r="R22" s="116">
        <f>回答選択肢一覧表!J22</f>
        <v>17</v>
      </c>
      <c r="S22" s="116" t="str">
        <f>回答選択肢一覧表!K22</f>
        <v>-</v>
      </c>
      <c r="T22" s="116" t="str">
        <f t="shared" si="8"/>
        <v>17　-</v>
      </c>
      <c r="U22" s="63">
        <f t="shared" si="9"/>
        <v>17</v>
      </c>
      <c r="V22" s="116">
        <f>回答選択肢一覧表!L22</f>
        <v>17</v>
      </c>
      <c r="W22" s="116" t="str">
        <f>回答選択肢一覧表!M22</f>
        <v>-</v>
      </c>
      <c r="X22" s="116" t="str">
        <f t="shared" si="10"/>
        <v>17　-</v>
      </c>
      <c r="Y22" s="63">
        <f t="shared" si="11"/>
        <v>17</v>
      </c>
      <c r="Z22" s="116">
        <f>回答選択肢一覧表!N22</f>
        <v>16</v>
      </c>
      <c r="AA22" s="116" t="str">
        <f>回答選択肢一覧表!O22</f>
        <v>東富士山荘（須走五合目）</v>
      </c>
      <c r="AB22" s="116" t="str">
        <f t="shared" si="12"/>
        <v>16　東富士山荘（須走五合目）</v>
      </c>
      <c r="AC22" s="63">
        <f t="shared" si="13"/>
        <v>16</v>
      </c>
      <c r="AD22" s="116">
        <f>回答選択肢一覧表!P22</f>
        <v>17</v>
      </c>
      <c r="AE22" s="116" t="str">
        <f>回答選択肢一覧表!Q22</f>
        <v>-</v>
      </c>
      <c r="AF22" s="116" t="str">
        <f t="shared" si="14"/>
        <v>17　-</v>
      </c>
      <c r="AG22" s="63">
        <f t="shared" si="15"/>
        <v>17</v>
      </c>
      <c r="AH22" s="116">
        <f>回答選択肢一覧表!R22</f>
        <v>17</v>
      </c>
      <c r="AI22" s="116" t="str">
        <f>回答選択肢一覧表!S22</f>
        <v>-</v>
      </c>
      <c r="AJ22" s="116" t="str">
        <f t="shared" si="16"/>
        <v>17　-</v>
      </c>
      <c r="AK22" s="63">
        <f t="shared" si="17"/>
        <v>17</v>
      </c>
    </row>
    <row r="23" spans="2:37" x14ac:dyDescent="0.55000000000000004">
      <c r="B23" s="116">
        <f>回答選択肢一覧表!B23</f>
        <v>18</v>
      </c>
      <c r="C23" s="116" t="str">
        <f>回答選択肢一覧表!C23</f>
        <v>-</v>
      </c>
      <c r="D23" s="116" t="str">
        <f t="shared" si="0"/>
        <v>18　-</v>
      </c>
      <c r="E23" s="63">
        <f t="shared" si="1"/>
        <v>18</v>
      </c>
      <c r="F23" s="116">
        <f>回答選択肢一覧表!D23</f>
        <v>18</v>
      </c>
      <c r="G23" s="116" t="str">
        <f>回答選択肢一覧表!E23</f>
        <v>-</v>
      </c>
      <c r="H23" s="116" t="str">
        <f t="shared" si="2"/>
        <v>18　-</v>
      </c>
      <c r="I23" s="63">
        <f t="shared" si="3"/>
        <v>18</v>
      </c>
      <c r="J23" s="116">
        <f>回答選択肢一覧表!F23</f>
        <v>18</v>
      </c>
      <c r="K23" s="116" t="str">
        <f>回答選択肢一覧表!G23</f>
        <v>-</v>
      </c>
      <c r="L23" s="116" t="str">
        <f t="shared" si="4"/>
        <v>18　-</v>
      </c>
      <c r="M23" s="63">
        <f t="shared" si="5"/>
        <v>18</v>
      </c>
      <c r="N23" s="116">
        <f>回答選択肢一覧表!H23</f>
        <v>18</v>
      </c>
      <c r="O23" s="116" t="str">
        <f>回答選択肢一覧表!I23</f>
        <v>-</v>
      </c>
      <c r="P23" s="116" t="str">
        <f t="shared" si="6"/>
        <v>18　-</v>
      </c>
      <c r="Q23" s="63">
        <f t="shared" si="7"/>
        <v>18</v>
      </c>
      <c r="R23" s="116">
        <f>回答選択肢一覧表!J23</f>
        <v>18</v>
      </c>
      <c r="S23" s="116" t="str">
        <f>回答選択肢一覧表!K23</f>
        <v>-</v>
      </c>
      <c r="T23" s="116" t="str">
        <f t="shared" si="8"/>
        <v>18　-</v>
      </c>
      <c r="U23" s="63">
        <f t="shared" si="9"/>
        <v>18</v>
      </c>
      <c r="V23" s="116">
        <f>回答選択肢一覧表!L23</f>
        <v>18</v>
      </c>
      <c r="W23" s="116" t="str">
        <f>回答選択肢一覧表!M23</f>
        <v>-</v>
      </c>
      <c r="X23" s="116" t="str">
        <f t="shared" si="10"/>
        <v>18　-</v>
      </c>
      <c r="Y23" s="63">
        <f t="shared" si="11"/>
        <v>18</v>
      </c>
      <c r="Z23" s="116">
        <f>回答選択肢一覧表!N23</f>
        <v>17</v>
      </c>
      <c r="AA23" s="116" t="str">
        <f>回答選択肢一覧表!O23</f>
        <v>長田山荘（須走六合目）</v>
      </c>
      <c r="AB23" s="116" t="str">
        <f t="shared" si="12"/>
        <v>17　長田山荘（須走六合目）</v>
      </c>
      <c r="AC23" s="63">
        <f t="shared" si="13"/>
        <v>17</v>
      </c>
      <c r="AD23" s="116">
        <f>回答選択肢一覧表!P23</f>
        <v>18</v>
      </c>
      <c r="AE23" s="116" t="str">
        <f>回答選択肢一覧表!Q23</f>
        <v>-</v>
      </c>
      <c r="AF23" s="116" t="str">
        <f t="shared" si="14"/>
        <v>18　-</v>
      </c>
      <c r="AG23" s="63">
        <f t="shared" si="15"/>
        <v>18</v>
      </c>
      <c r="AH23" s="116">
        <f>回答選択肢一覧表!R23</f>
        <v>18</v>
      </c>
      <c r="AI23" s="116" t="str">
        <f>回答選択肢一覧表!S23</f>
        <v>-</v>
      </c>
      <c r="AJ23" s="116" t="str">
        <f t="shared" si="16"/>
        <v>18　-</v>
      </c>
      <c r="AK23" s="63">
        <f t="shared" si="17"/>
        <v>18</v>
      </c>
    </row>
    <row r="24" spans="2:37" x14ac:dyDescent="0.55000000000000004">
      <c r="B24" s="116">
        <f>回答選択肢一覧表!B24</f>
        <v>19</v>
      </c>
      <c r="C24" s="116" t="str">
        <f>回答選択肢一覧表!C24</f>
        <v>-</v>
      </c>
      <c r="D24" s="116" t="str">
        <f t="shared" si="0"/>
        <v>19　-</v>
      </c>
      <c r="E24" s="63">
        <f t="shared" si="1"/>
        <v>19</v>
      </c>
      <c r="F24" s="116">
        <f>回答選択肢一覧表!D24</f>
        <v>19</v>
      </c>
      <c r="G24" s="116" t="str">
        <f>回答選択肢一覧表!E24</f>
        <v>-</v>
      </c>
      <c r="H24" s="116" t="str">
        <f t="shared" si="2"/>
        <v>19　-</v>
      </c>
      <c r="I24" s="63">
        <f t="shared" si="3"/>
        <v>19</v>
      </c>
      <c r="J24" s="116">
        <f>回答選択肢一覧表!F24</f>
        <v>19</v>
      </c>
      <c r="K24" s="116" t="str">
        <f>回答選択肢一覧表!G24</f>
        <v>-</v>
      </c>
      <c r="L24" s="116" t="str">
        <f t="shared" si="4"/>
        <v>19　-</v>
      </c>
      <c r="M24" s="63">
        <f t="shared" si="5"/>
        <v>19</v>
      </c>
      <c r="N24" s="116">
        <f>回答選択肢一覧表!H24</f>
        <v>19</v>
      </c>
      <c r="O24" s="116" t="str">
        <f>回答選択肢一覧表!I24</f>
        <v>-</v>
      </c>
      <c r="P24" s="116" t="str">
        <f t="shared" si="6"/>
        <v>19　-</v>
      </c>
      <c r="Q24" s="63">
        <f t="shared" si="7"/>
        <v>19</v>
      </c>
      <c r="R24" s="116">
        <f>回答選択肢一覧表!J24</f>
        <v>19</v>
      </c>
      <c r="S24" s="116" t="str">
        <f>回答選択肢一覧表!K24</f>
        <v>-</v>
      </c>
      <c r="T24" s="116" t="str">
        <f t="shared" si="8"/>
        <v>19　-</v>
      </c>
      <c r="U24" s="63">
        <f t="shared" si="9"/>
        <v>19</v>
      </c>
      <c r="V24" s="116">
        <f>回答選択肢一覧表!L24</f>
        <v>19</v>
      </c>
      <c r="W24" s="116" t="str">
        <f>回答選択肢一覧表!M24</f>
        <v>-</v>
      </c>
      <c r="X24" s="116" t="str">
        <f t="shared" si="10"/>
        <v>19　-</v>
      </c>
      <c r="Y24" s="63">
        <f t="shared" si="11"/>
        <v>19</v>
      </c>
      <c r="Z24" s="116">
        <f>回答選択肢一覧表!N24</f>
        <v>18</v>
      </c>
      <c r="AA24" s="116" t="str">
        <f>回答選択肢一覧表!O24</f>
        <v>瀬戸館（須走本六合目）</v>
      </c>
      <c r="AB24" s="116" t="str">
        <f t="shared" si="12"/>
        <v>18　瀬戸館（須走本六合目）</v>
      </c>
      <c r="AC24" s="63">
        <f t="shared" si="13"/>
        <v>18</v>
      </c>
      <c r="AD24" s="116">
        <f>回答選択肢一覧表!P24</f>
        <v>19</v>
      </c>
      <c r="AE24" s="116" t="str">
        <f>回答選択肢一覧表!Q24</f>
        <v>-</v>
      </c>
      <c r="AF24" s="116" t="str">
        <f t="shared" si="14"/>
        <v>19　-</v>
      </c>
      <c r="AG24" s="63">
        <f t="shared" si="15"/>
        <v>19</v>
      </c>
      <c r="AH24" s="116">
        <f>回答選択肢一覧表!R24</f>
        <v>19</v>
      </c>
      <c r="AI24" s="116" t="str">
        <f>回答選択肢一覧表!S24</f>
        <v>-</v>
      </c>
      <c r="AJ24" s="116" t="str">
        <f t="shared" si="16"/>
        <v>19　-</v>
      </c>
      <c r="AK24" s="63">
        <f t="shared" si="17"/>
        <v>19</v>
      </c>
    </row>
    <row r="25" spans="2:37" x14ac:dyDescent="0.55000000000000004">
      <c r="B25" s="116">
        <f>回答選択肢一覧表!B25</f>
        <v>20</v>
      </c>
      <c r="C25" s="116" t="str">
        <f>回答選択肢一覧表!C25</f>
        <v>-</v>
      </c>
      <c r="D25" s="116" t="str">
        <f t="shared" si="0"/>
        <v>20　-</v>
      </c>
      <c r="E25" s="63">
        <f t="shared" si="1"/>
        <v>20</v>
      </c>
      <c r="F25" s="116">
        <f>回答選択肢一覧表!D25</f>
        <v>20</v>
      </c>
      <c r="G25" s="116" t="str">
        <f>回答選択肢一覧表!E25</f>
        <v>-</v>
      </c>
      <c r="H25" s="116" t="str">
        <f t="shared" si="2"/>
        <v>20　-</v>
      </c>
      <c r="I25" s="63">
        <f t="shared" si="3"/>
        <v>20</v>
      </c>
      <c r="J25" s="116">
        <f>回答選択肢一覧表!F25</f>
        <v>20</v>
      </c>
      <c r="K25" s="116" t="str">
        <f>回答選択肢一覧表!G25</f>
        <v>-</v>
      </c>
      <c r="L25" s="116" t="str">
        <f t="shared" si="4"/>
        <v>20　-</v>
      </c>
      <c r="M25" s="63">
        <f t="shared" si="5"/>
        <v>20</v>
      </c>
      <c r="N25" s="116">
        <f>回答選択肢一覧表!H25</f>
        <v>20</v>
      </c>
      <c r="O25" s="116" t="str">
        <f>回答選択肢一覧表!I25</f>
        <v>-</v>
      </c>
      <c r="P25" s="116" t="str">
        <f t="shared" si="6"/>
        <v>20　-</v>
      </c>
      <c r="Q25" s="63">
        <f t="shared" si="7"/>
        <v>20</v>
      </c>
      <c r="R25" s="116">
        <f>回答選択肢一覧表!J25</f>
        <v>20</v>
      </c>
      <c r="S25" s="116" t="str">
        <f>回答選択肢一覧表!K25</f>
        <v>-</v>
      </c>
      <c r="T25" s="116" t="str">
        <f t="shared" si="8"/>
        <v>20　-</v>
      </c>
      <c r="U25" s="63">
        <f t="shared" si="9"/>
        <v>20</v>
      </c>
      <c r="V25" s="116">
        <f>回答選択肢一覧表!L25</f>
        <v>20</v>
      </c>
      <c r="W25" s="116" t="str">
        <f>回答選択肢一覧表!M25</f>
        <v>-</v>
      </c>
      <c r="X25" s="116" t="str">
        <f t="shared" si="10"/>
        <v>20　-</v>
      </c>
      <c r="Y25" s="63">
        <f t="shared" si="11"/>
        <v>20</v>
      </c>
      <c r="Z25" s="116">
        <f>回答選択肢一覧表!N25</f>
        <v>19</v>
      </c>
      <c r="AA25" s="116" t="str">
        <f>回答選択肢一覧表!O25</f>
        <v>大陽館（須走七合目）</v>
      </c>
      <c r="AB25" s="116" t="str">
        <f t="shared" si="12"/>
        <v>19　大陽館（須走七合目）</v>
      </c>
      <c r="AC25" s="63">
        <f t="shared" si="13"/>
        <v>19</v>
      </c>
      <c r="AD25" s="116">
        <f>回答選択肢一覧表!P25</f>
        <v>20</v>
      </c>
      <c r="AE25" s="116" t="str">
        <f>回答選択肢一覧表!Q25</f>
        <v>-</v>
      </c>
      <c r="AF25" s="116" t="str">
        <f t="shared" si="14"/>
        <v>20　-</v>
      </c>
      <c r="AG25" s="63">
        <f t="shared" si="15"/>
        <v>20</v>
      </c>
      <c r="AH25" s="116">
        <f>回答選択肢一覧表!R25</f>
        <v>20</v>
      </c>
      <c r="AI25" s="116" t="str">
        <f>回答選択肢一覧表!S25</f>
        <v>-</v>
      </c>
      <c r="AJ25" s="116" t="str">
        <f t="shared" si="16"/>
        <v>20　-</v>
      </c>
      <c r="AK25" s="63">
        <f t="shared" si="17"/>
        <v>20</v>
      </c>
    </row>
    <row r="26" spans="2:37" x14ac:dyDescent="0.55000000000000004">
      <c r="B26" s="116">
        <f>回答選択肢一覧表!B26</f>
        <v>21</v>
      </c>
      <c r="C26" s="116" t="str">
        <f>回答選択肢一覧表!C26</f>
        <v>-</v>
      </c>
      <c r="D26" s="116" t="str">
        <f t="shared" si="0"/>
        <v>21　-</v>
      </c>
      <c r="E26" s="63">
        <f t="shared" si="1"/>
        <v>21</v>
      </c>
      <c r="F26" s="116">
        <f>回答選択肢一覧表!D26</f>
        <v>21</v>
      </c>
      <c r="G26" s="116" t="str">
        <f>回答選択肢一覧表!E26</f>
        <v>-</v>
      </c>
      <c r="H26" s="116" t="str">
        <f t="shared" si="2"/>
        <v>21　-</v>
      </c>
      <c r="I26" s="63">
        <f t="shared" si="3"/>
        <v>21</v>
      </c>
      <c r="J26" s="116">
        <f>回答選択肢一覧表!F26</f>
        <v>21</v>
      </c>
      <c r="K26" s="116" t="str">
        <f>回答選択肢一覧表!G26</f>
        <v>-</v>
      </c>
      <c r="L26" s="116" t="str">
        <f t="shared" si="4"/>
        <v>21　-</v>
      </c>
      <c r="M26" s="63">
        <f t="shared" si="5"/>
        <v>21</v>
      </c>
      <c r="N26" s="116">
        <f>回答選択肢一覧表!H26</f>
        <v>21</v>
      </c>
      <c r="O26" s="116" t="str">
        <f>回答選択肢一覧表!I26</f>
        <v>-</v>
      </c>
      <c r="P26" s="116" t="str">
        <f t="shared" si="6"/>
        <v>21　-</v>
      </c>
      <c r="Q26" s="63">
        <f t="shared" si="7"/>
        <v>21</v>
      </c>
      <c r="R26" s="116">
        <f>回答選択肢一覧表!J26</f>
        <v>21</v>
      </c>
      <c r="S26" s="116" t="str">
        <f>回答選択肢一覧表!K26</f>
        <v>-</v>
      </c>
      <c r="T26" s="116" t="str">
        <f t="shared" si="8"/>
        <v>21　-</v>
      </c>
      <c r="U26" s="63">
        <f t="shared" si="9"/>
        <v>21</v>
      </c>
      <c r="V26" s="116">
        <f>回答選択肢一覧表!L26</f>
        <v>21</v>
      </c>
      <c r="W26" s="116" t="str">
        <f>回答選択肢一覧表!M26</f>
        <v>-</v>
      </c>
      <c r="X26" s="116" t="str">
        <f t="shared" si="10"/>
        <v>21　-</v>
      </c>
      <c r="Y26" s="63">
        <f t="shared" si="11"/>
        <v>21</v>
      </c>
      <c r="Z26" s="116">
        <f>回答選択肢一覧表!N26</f>
        <v>20</v>
      </c>
      <c r="AA26" s="116" t="str">
        <f>回答選択肢一覧表!O26</f>
        <v>見晴館（須走本七合目）</v>
      </c>
      <c r="AB26" s="116" t="str">
        <f t="shared" si="12"/>
        <v>20　見晴館（須走本七合目）</v>
      </c>
      <c r="AC26" s="63">
        <f t="shared" si="13"/>
        <v>20</v>
      </c>
      <c r="AD26" s="116">
        <f>回答選択肢一覧表!P26</f>
        <v>21</v>
      </c>
      <c r="AE26" s="116" t="str">
        <f>回答選択肢一覧表!Q26</f>
        <v>-</v>
      </c>
      <c r="AF26" s="116" t="str">
        <f t="shared" si="14"/>
        <v>21　-</v>
      </c>
      <c r="AG26" s="63">
        <f t="shared" si="15"/>
        <v>21</v>
      </c>
      <c r="AH26" s="116">
        <f>回答選択肢一覧表!R26</f>
        <v>21</v>
      </c>
      <c r="AI26" s="116" t="str">
        <f>回答選択肢一覧表!S26</f>
        <v>-</v>
      </c>
      <c r="AJ26" s="116" t="str">
        <f t="shared" si="16"/>
        <v>21　-</v>
      </c>
      <c r="AK26" s="63">
        <f t="shared" si="17"/>
        <v>21</v>
      </c>
    </row>
    <row r="27" spans="2:37" x14ac:dyDescent="0.55000000000000004">
      <c r="B27" s="116">
        <f>回答選択肢一覧表!B27</f>
        <v>22</v>
      </c>
      <c r="C27" s="116" t="str">
        <f>回答選択肢一覧表!C27</f>
        <v>-</v>
      </c>
      <c r="D27" s="116" t="str">
        <f t="shared" si="0"/>
        <v>22　-</v>
      </c>
      <c r="E27" s="63">
        <f t="shared" si="1"/>
        <v>22</v>
      </c>
      <c r="F27" s="116">
        <f>回答選択肢一覧表!D27</f>
        <v>22</v>
      </c>
      <c r="G27" s="116" t="str">
        <f>回答選択肢一覧表!E27</f>
        <v>-</v>
      </c>
      <c r="H27" s="116" t="str">
        <f t="shared" si="2"/>
        <v>22　-</v>
      </c>
      <c r="I27" s="63">
        <f t="shared" si="3"/>
        <v>22</v>
      </c>
      <c r="J27" s="116">
        <f>回答選択肢一覧表!F27</f>
        <v>22</v>
      </c>
      <c r="K27" s="116" t="str">
        <f>回答選択肢一覧表!G27</f>
        <v>-</v>
      </c>
      <c r="L27" s="116" t="str">
        <f t="shared" si="4"/>
        <v>22　-</v>
      </c>
      <c r="M27" s="63">
        <f t="shared" si="5"/>
        <v>22</v>
      </c>
      <c r="N27" s="116">
        <f>回答選択肢一覧表!H27</f>
        <v>22</v>
      </c>
      <c r="O27" s="116" t="str">
        <f>回答選択肢一覧表!I27</f>
        <v>-</v>
      </c>
      <c r="P27" s="116" t="str">
        <f t="shared" si="6"/>
        <v>22　-</v>
      </c>
      <c r="Q27" s="63">
        <f t="shared" si="7"/>
        <v>22</v>
      </c>
      <c r="R27" s="116">
        <f>回答選択肢一覧表!J27</f>
        <v>22</v>
      </c>
      <c r="S27" s="116" t="str">
        <f>回答選択肢一覧表!K27</f>
        <v>-</v>
      </c>
      <c r="T27" s="116" t="str">
        <f t="shared" si="8"/>
        <v>22　-</v>
      </c>
      <c r="U27" s="63">
        <f t="shared" si="9"/>
        <v>22</v>
      </c>
      <c r="V27" s="116">
        <f>回答選択肢一覧表!L27</f>
        <v>22</v>
      </c>
      <c r="W27" s="116" t="str">
        <f>回答選択肢一覧表!M27</f>
        <v>-</v>
      </c>
      <c r="X27" s="116" t="str">
        <f t="shared" si="10"/>
        <v>22　-</v>
      </c>
      <c r="Y27" s="63">
        <f t="shared" si="11"/>
        <v>22</v>
      </c>
      <c r="Z27" s="116">
        <f>回答選択肢一覧表!N27</f>
        <v>21</v>
      </c>
      <c r="AA27" s="116" t="str">
        <f>回答選択肢一覧表!O27</f>
        <v>江戸屋（須走八合目）</v>
      </c>
      <c r="AB27" s="116" t="str">
        <f t="shared" si="12"/>
        <v>21　江戸屋（須走八合目）</v>
      </c>
      <c r="AC27" s="63">
        <f t="shared" si="13"/>
        <v>21</v>
      </c>
      <c r="AD27" s="116">
        <f>回答選択肢一覧表!P27</f>
        <v>22</v>
      </c>
      <c r="AE27" s="116" t="str">
        <f>回答選択肢一覧表!Q27</f>
        <v>-</v>
      </c>
      <c r="AF27" s="116" t="str">
        <f t="shared" si="14"/>
        <v>22　-</v>
      </c>
      <c r="AG27" s="63">
        <f t="shared" si="15"/>
        <v>22</v>
      </c>
      <c r="AH27" s="116">
        <f>回答選択肢一覧表!R27</f>
        <v>22</v>
      </c>
      <c r="AI27" s="116" t="str">
        <f>回答選択肢一覧表!S27</f>
        <v>-</v>
      </c>
      <c r="AJ27" s="116" t="str">
        <f t="shared" si="16"/>
        <v>22　-</v>
      </c>
      <c r="AK27" s="63">
        <f t="shared" si="17"/>
        <v>22</v>
      </c>
    </row>
    <row r="28" spans="2:37" x14ac:dyDescent="0.55000000000000004">
      <c r="B28" s="116">
        <f>回答選択肢一覧表!B28</f>
        <v>23</v>
      </c>
      <c r="C28" s="116" t="str">
        <f>回答選択肢一覧表!C28</f>
        <v>-</v>
      </c>
      <c r="D28" s="116" t="str">
        <f t="shared" si="0"/>
        <v>23　-</v>
      </c>
      <c r="E28" s="63">
        <f t="shared" si="1"/>
        <v>23</v>
      </c>
      <c r="F28" s="116">
        <f>回答選択肢一覧表!D28</f>
        <v>23</v>
      </c>
      <c r="G28" s="116" t="str">
        <f>回答選択肢一覧表!E28</f>
        <v>-</v>
      </c>
      <c r="H28" s="116" t="str">
        <f t="shared" si="2"/>
        <v>23　-</v>
      </c>
      <c r="I28" s="63">
        <f t="shared" si="3"/>
        <v>23</v>
      </c>
      <c r="J28" s="116">
        <f>回答選択肢一覧表!F28</f>
        <v>23</v>
      </c>
      <c r="K28" s="116" t="str">
        <f>回答選択肢一覧表!G28</f>
        <v>-</v>
      </c>
      <c r="L28" s="116" t="str">
        <f t="shared" si="4"/>
        <v>23　-</v>
      </c>
      <c r="M28" s="63">
        <f t="shared" si="5"/>
        <v>23</v>
      </c>
      <c r="N28" s="116">
        <f>回答選択肢一覧表!H28</f>
        <v>23</v>
      </c>
      <c r="O28" s="116" t="str">
        <f>回答選択肢一覧表!I28</f>
        <v>-</v>
      </c>
      <c r="P28" s="116" t="str">
        <f t="shared" si="6"/>
        <v>23　-</v>
      </c>
      <c r="Q28" s="63">
        <f t="shared" si="7"/>
        <v>23</v>
      </c>
      <c r="R28" s="116">
        <f>回答選択肢一覧表!J28</f>
        <v>23</v>
      </c>
      <c r="S28" s="116" t="str">
        <f>回答選択肢一覧表!K28</f>
        <v>-</v>
      </c>
      <c r="T28" s="116" t="str">
        <f t="shared" si="8"/>
        <v>23　-</v>
      </c>
      <c r="U28" s="63">
        <f t="shared" si="9"/>
        <v>23</v>
      </c>
      <c r="V28" s="116">
        <f>回答選択肢一覧表!L28</f>
        <v>23</v>
      </c>
      <c r="W28" s="116" t="str">
        <f>回答選択肢一覧表!M28</f>
        <v>-</v>
      </c>
      <c r="X28" s="116" t="str">
        <f t="shared" si="10"/>
        <v>23　-</v>
      </c>
      <c r="Y28" s="63">
        <f t="shared" si="11"/>
        <v>23</v>
      </c>
      <c r="Z28" s="116">
        <f>回答選択肢一覧表!N28</f>
        <v>22</v>
      </c>
      <c r="AA28" s="116" t="str">
        <f>回答選択肢一覧表!O28</f>
        <v>胸突江戸屋（須走本八合目）</v>
      </c>
      <c r="AB28" s="116" t="str">
        <f t="shared" si="12"/>
        <v>22　胸突江戸屋（須走本八合目）</v>
      </c>
      <c r="AC28" s="63">
        <f t="shared" si="13"/>
        <v>22</v>
      </c>
      <c r="AD28" s="116">
        <f>回答選択肢一覧表!P28</f>
        <v>23</v>
      </c>
      <c r="AE28" s="116" t="str">
        <f>回答選択肢一覧表!Q28</f>
        <v>-</v>
      </c>
      <c r="AF28" s="116" t="str">
        <f t="shared" si="14"/>
        <v>23　-</v>
      </c>
      <c r="AG28" s="63">
        <f t="shared" si="15"/>
        <v>23</v>
      </c>
      <c r="AH28" s="116">
        <f>回答選択肢一覧表!R28</f>
        <v>23</v>
      </c>
      <c r="AI28" s="116" t="str">
        <f>回答選択肢一覧表!S28</f>
        <v>-</v>
      </c>
      <c r="AJ28" s="116" t="str">
        <f t="shared" si="16"/>
        <v>23　-</v>
      </c>
      <c r="AK28" s="63">
        <f t="shared" si="17"/>
        <v>23</v>
      </c>
    </row>
    <row r="29" spans="2:37" x14ac:dyDescent="0.55000000000000004">
      <c r="B29" s="116">
        <f>回答選択肢一覧表!B29</f>
        <v>24</v>
      </c>
      <c r="C29" s="116" t="str">
        <f>回答選択肢一覧表!C29</f>
        <v>-</v>
      </c>
      <c r="D29" s="116" t="str">
        <f t="shared" si="0"/>
        <v>24　-</v>
      </c>
      <c r="E29" s="63">
        <f t="shared" si="1"/>
        <v>24</v>
      </c>
      <c r="F29" s="116">
        <f>回答選択肢一覧表!D29</f>
        <v>24</v>
      </c>
      <c r="G29" s="116" t="str">
        <f>回答選択肢一覧表!E29</f>
        <v>-</v>
      </c>
      <c r="H29" s="116" t="str">
        <f t="shared" si="2"/>
        <v>24　-</v>
      </c>
      <c r="I29" s="63">
        <f t="shared" si="3"/>
        <v>24</v>
      </c>
      <c r="J29" s="116">
        <f>回答選択肢一覧表!F29</f>
        <v>24</v>
      </c>
      <c r="K29" s="116" t="str">
        <f>回答選択肢一覧表!G29</f>
        <v>-</v>
      </c>
      <c r="L29" s="116" t="str">
        <f t="shared" si="4"/>
        <v>24　-</v>
      </c>
      <c r="M29" s="63">
        <f t="shared" si="5"/>
        <v>24</v>
      </c>
      <c r="N29" s="116">
        <f>回答選択肢一覧表!H29</f>
        <v>24</v>
      </c>
      <c r="O29" s="116" t="str">
        <f>回答選択肢一覧表!I29</f>
        <v>-</v>
      </c>
      <c r="P29" s="116" t="str">
        <f t="shared" si="6"/>
        <v>24　-</v>
      </c>
      <c r="Q29" s="63">
        <f t="shared" si="7"/>
        <v>24</v>
      </c>
      <c r="R29" s="116">
        <f>回答選択肢一覧表!J29</f>
        <v>24</v>
      </c>
      <c r="S29" s="116" t="str">
        <f>回答選択肢一覧表!K29</f>
        <v>-</v>
      </c>
      <c r="T29" s="116" t="str">
        <f t="shared" si="8"/>
        <v>24　-</v>
      </c>
      <c r="U29" s="63">
        <f t="shared" si="9"/>
        <v>24</v>
      </c>
      <c r="V29" s="116">
        <f>回答選択肢一覧表!L29</f>
        <v>24</v>
      </c>
      <c r="W29" s="116" t="str">
        <f>回答選択肢一覧表!M29</f>
        <v>-</v>
      </c>
      <c r="X29" s="116" t="str">
        <f t="shared" si="10"/>
        <v>24　-</v>
      </c>
      <c r="Y29" s="63">
        <f t="shared" si="11"/>
        <v>24</v>
      </c>
      <c r="Z29" s="116">
        <f>回答選択肢一覧表!N29</f>
        <v>23</v>
      </c>
      <c r="AA29" s="116" t="str">
        <f>回答選択肢一覧表!O29</f>
        <v>扇屋（頂上）</v>
      </c>
      <c r="AB29" s="116" t="str">
        <f t="shared" si="12"/>
        <v>23　扇屋（頂上）</v>
      </c>
      <c r="AC29" s="63">
        <f t="shared" si="13"/>
        <v>23</v>
      </c>
      <c r="AD29" s="116">
        <f>回答選択肢一覧表!P29</f>
        <v>24</v>
      </c>
      <c r="AE29" s="116" t="str">
        <f>回答選択肢一覧表!Q29</f>
        <v>-</v>
      </c>
      <c r="AF29" s="116" t="str">
        <f t="shared" si="14"/>
        <v>24　-</v>
      </c>
      <c r="AG29" s="63">
        <f t="shared" si="15"/>
        <v>24</v>
      </c>
      <c r="AH29" s="116">
        <f>回答選択肢一覧表!R29</f>
        <v>24</v>
      </c>
      <c r="AI29" s="116" t="str">
        <f>回答選択肢一覧表!S29</f>
        <v>-</v>
      </c>
      <c r="AJ29" s="116" t="str">
        <f t="shared" si="16"/>
        <v>24　-</v>
      </c>
      <c r="AK29" s="63">
        <f t="shared" si="17"/>
        <v>24</v>
      </c>
    </row>
    <row r="30" spans="2:37" x14ac:dyDescent="0.55000000000000004">
      <c r="B30" s="116">
        <f>回答選択肢一覧表!B30</f>
        <v>25</v>
      </c>
      <c r="C30" s="116" t="str">
        <f>回答選択肢一覧表!C30</f>
        <v>-</v>
      </c>
      <c r="D30" s="116" t="str">
        <f t="shared" si="0"/>
        <v>25　-</v>
      </c>
      <c r="E30" s="63">
        <f t="shared" si="1"/>
        <v>25</v>
      </c>
      <c r="F30" s="116">
        <f>回答選択肢一覧表!D30</f>
        <v>25</v>
      </c>
      <c r="G30" s="116" t="str">
        <f>回答選択肢一覧表!E30</f>
        <v>-</v>
      </c>
      <c r="H30" s="116" t="str">
        <f t="shared" si="2"/>
        <v>25　-</v>
      </c>
      <c r="I30" s="63">
        <f t="shared" si="3"/>
        <v>25</v>
      </c>
      <c r="J30" s="116">
        <f>回答選択肢一覧表!F30</f>
        <v>25</v>
      </c>
      <c r="K30" s="116" t="str">
        <f>回答選択肢一覧表!G30</f>
        <v>-</v>
      </c>
      <c r="L30" s="116" t="str">
        <f t="shared" si="4"/>
        <v>25　-</v>
      </c>
      <c r="M30" s="63">
        <f t="shared" si="5"/>
        <v>25</v>
      </c>
      <c r="N30" s="116">
        <f>回答選択肢一覧表!H30</f>
        <v>25</v>
      </c>
      <c r="O30" s="116" t="str">
        <f>回答選択肢一覧表!I30</f>
        <v>-</v>
      </c>
      <c r="P30" s="116" t="str">
        <f t="shared" si="6"/>
        <v>25　-</v>
      </c>
      <c r="Q30" s="63">
        <f t="shared" si="7"/>
        <v>25</v>
      </c>
      <c r="R30" s="116">
        <f>回答選択肢一覧表!J30</f>
        <v>25</v>
      </c>
      <c r="S30" s="116" t="str">
        <f>回答選択肢一覧表!K30</f>
        <v>-</v>
      </c>
      <c r="T30" s="116" t="str">
        <f t="shared" si="8"/>
        <v>25　-</v>
      </c>
      <c r="U30" s="63">
        <f t="shared" si="9"/>
        <v>25</v>
      </c>
      <c r="V30" s="116">
        <f>回答選択肢一覧表!L30</f>
        <v>25</v>
      </c>
      <c r="W30" s="116" t="str">
        <f>回答選択肢一覧表!M30</f>
        <v>-</v>
      </c>
      <c r="X30" s="116" t="str">
        <f t="shared" si="10"/>
        <v>25　-</v>
      </c>
      <c r="Y30" s="63">
        <f t="shared" si="11"/>
        <v>25</v>
      </c>
      <c r="Z30" s="116">
        <f>回答選択肢一覧表!N30</f>
        <v>24</v>
      </c>
      <c r="AA30" s="116" t="str">
        <f>回答選択肢一覧表!O30</f>
        <v>山口屋（頂上）</v>
      </c>
      <c r="AB30" s="116" t="str">
        <f t="shared" si="12"/>
        <v>24　山口屋（頂上）</v>
      </c>
      <c r="AC30" s="63">
        <f t="shared" si="13"/>
        <v>24</v>
      </c>
      <c r="AD30" s="116">
        <f>回答選択肢一覧表!P30</f>
        <v>25</v>
      </c>
      <c r="AE30" s="116" t="str">
        <f>回答選択肢一覧表!Q30</f>
        <v>-</v>
      </c>
      <c r="AF30" s="116" t="str">
        <f t="shared" si="14"/>
        <v>25　-</v>
      </c>
      <c r="AG30" s="63">
        <f t="shared" si="15"/>
        <v>25</v>
      </c>
      <c r="AH30" s="116">
        <f>回答選択肢一覧表!R30</f>
        <v>25</v>
      </c>
      <c r="AI30" s="116" t="str">
        <f>回答選択肢一覧表!S30</f>
        <v>-</v>
      </c>
      <c r="AJ30" s="116" t="str">
        <f t="shared" si="16"/>
        <v>25　-</v>
      </c>
      <c r="AK30" s="63">
        <f t="shared" si="17"/>
        <v>25</v>
      </c>
    </row>
    <row r="31" spans="2:37" x14ac:dyDescent="0.55000000000000004">
      <c r="B31" s="116">
        <f>回答選択肢一覧表!B31</f>
        <v>26</v>
      </c>
      <c r="C31" s="116" t="str">
        <f>回答選択肢一覧表!C31</f>
        <v>-</v>
      </c>
      <c r="D31" s="116" t="str">
        <f t="shared" si="0"/>
        <v>26　-</v>
      </c>
      <c r="E31" s="63">
        <f t="shared" si="1"/>
        <v>26</v>
      </c>
      <c r="F31" s="116">
        <f>回答選択肢一覧表!D31</f>
        <v>26</v>
      </c>
      <c r="G31" s="116" t="str">
        <f>回答選択肢一覧表!E31</f>
        <v>-</v>
      </c>
      <c r="H31" s="116" t="str">
        <f t="shared" si="2"/>
        <v>26　-</v>
      </c>
      <c r="I31" s="63">
        <f t="shared" si="3"/>
        <v>26</v>
      </c>
      <c r="J31" s="116">
        <f>回答選択肢一覧表!F31</f>
        <v>26</v>
      </c>
      <c r="K31" s="116" t="str">
        <f>回答選択肢一覧表!G31</f>
        <v>-</v>
      </c>
      <c r="L31" s="116" t="str">
        <f t="shared" si="4"/>
        <v>26　-</v>
      </c>
      <c r="M31" s="63">
        <f t="shared" si="5"/>
        <v>26</v>
      </c>
      <c r="N31" s="116">
        <f>回答選択肢一覧表!H31</f>
        <v>26</v>
      </c>
      <c r="O31" s="116" t="str">
        <f>回答選択肢一覧表!I31</f>
        <v>-</v>
      </c>
      <c r="P31" s="116" t="str">
        <f t="shared" si="6"/>
        <v>26　-</v>
      </c>
      <c r="Q31" s="63">
        <f t="shared" si="7"/>
        <v>26</v>
      </c>
      <c r="R31" s="116">
        <f>回答選択肢一覧表!J31</f>
        <v>26</v>
      </c>
      <c r="S31" s="116" t="str">
        <f>回答選択肢一覧表!K31</f>
        <v>-</v>
      </c>
      <c r="T31" s="116" t="str">
        <f t="shared" si="8"/>
        <v>26　-</v>
      </c>
      <c r="U31" s="63">
        <f t="shared" si="9"/>
        <v>26</v>
      </c>
      <c r="V31" s="116">
        <f>回答選択肢一覧表!L31</f>
        <v>26</v>
      </c>
      <c r="W31" s="116" t="str">
        <f>回答選択肢一覧表!M31</f>
        <v>-</v>
      </c>
      <c r="X31" s="116" t="str">
        <f t="shared" si="10"/>
        <v>26　-</v>
      </c>
      <c r="Y31" s="63">
        <f t="shared" si="11"/>
        <v>26</v>
      </c>
      <c r="Z31" s="116">
        <f>回答選択肢一覧表!N31</f>
        <v>25</v>
      </c>
      <c r="AA31" s="116" t="str">
        <f>回答選択肢一覧表!O31</f>
        <v>吉野屋（須走砂払い五合目）</v>
      </c>
      <c r="AB31" s="116" t="str">
        <f t="shared" si="12"/>
        <v>25　吉野屋（須走砂払い五合目）</v>
      </c>
      <c r="AC31" s="63">
        <f t="shared" si="13"/>
        <v>25</v>
      </c>
      <c r="AD31" s="116">
        <f>回答選択肢一覧表!P31</f>
        <v>26</v>
      </c>
      <c r="AE31" s="116" t="str">
        <f>回答選択肢一覧表!Q31</f>
        <v>-</v>
      </c>
      <c r="AF31" s="116" t="str">
        <f t="shared" si="14"/>
        <v>26　-</v>
      </c>
      <c r="AG31" s="63">
        <f t="shared" si="15"/>
        <v>26</v>
      </c>
      <c r="AH31" s="116">
        <f>回答選択肢一覧表!R31</f>
        <v>26</v>
      </c>
      <c r="AI31" s="116" t="str">
        <f>回答選択肢一覧表!S31</f>
        <v>-</v>
      </c>
      <c r="AJ31" s="116" t="str">
        <f t="shared" si="16"/>
        <v>26　-</v>
      </c>
      <c r="AK31" s="63">
        <f t="shared" si="17"/>
        <v>26</v>
      </c>
    </row>
    <row r="32" spans="2:37" x14ac:dyDescent="0.55000000000000004">
      <c r="B32" s="116">
        <f>回答選択肢一覧表!B32</f>
        <v>27</v>
      </c>
      <c r="C32" s="116" t="str">
        <f>回答選択肢一覧表!C32</f>
        <v>-</v>
      </c>
      <c r="D32" s="116" t="str">
        <f t="shared" si="0"/>
        <v>27　-</v>
      </c>
      <c r="E32" s="63">
        <f t="shared" si="1"/>
        <v>27</v>
      </c>
      <c r="F32" s="116">
        <f>回答選択肢一覧表!D32</f>
        <v>27</v>
      </c>
      <c r="G32" s="116" t="str">
        <f>回答選択肢一覧表!E32</f>
        <v>-</v>
      </c>
      <c r="H32" s="116" t="str">
        <f t="shared" si="2"/>
        <v>27　-</v>
      </c>
      <c r="I32" s="63">
        <f t="shared" si="3"/>
        <v>27</v>
      </c>
      <c r="J32" s="116">
        <f>回答選択肢一覧表!F32</f>
        <v>27</v>
      </c>
      <c r="K32" s="116" t="str">
        <f>回答選択肢一覧表!G32</f>
        <v>-</v>
      </c>
      <c r="L32" s="116" t="str">
        <f t="shared" si="4"/>
        <v>27　-</v>
      </c>
      <c r="M32" s="63">
        <f t="shared" si="5"/>
        <v>27</v>
      </c>
      <c r="N32" s="116">
        <f>回答選択肢一覧表!H32</f>
        <v>27</v>
      </c>
      <c r="O32" s="116" t="str">
        <f>回答選択肢一覧表!I32</f>
        <v>-</v>
      </c>
      <c r="P32" s="116" t="str">
        <f t="shared" si="6"/>
        <v>27　-</v>
      </c>
      <c r="Q32" s="63">
        <f t="shared" si="7"/>
        <v>27</v>
      </c>
      <c r="R32" s="116">
        <f>回答選択肢一覧表!J32</f>
        <v>27</v>
      </c>
      <c r="S32" s="116" t="str">
        <f>回答選択肢一覧表!K32</f>
        <v>-</v>
      </c>
      <c r="T32" s="116" t="str">
        <f t="shared" si="8"/>
        <v>27　-</v>
      </c>
      <c r="U32" s="63">
        <f t="shared" si="9"/>
        <v>27</v>
      </c>
      <c r="V32" s="116">
        <f>回答選択肢一覧表!L32</f>
        <v>27</v>
      </c>
      <c r="W32" s="116" t="str">
        <f>回答選択肢一覧表!M32</f>
        <v>-</v>
      </c>
      <c r="X32" s="116" t="str">
        <f t="shared" si="10"/>
        <v>27　-</v>
      </c>
      <c r="Y32" s="63">
        <f t="shared" si="11"/>
        <v>27</v>
      </c>
      <c r="Z32" s="116">
        <f>回答選択肢一覧表!N32</f>
        <v>26</v>
      </c>
      <c r="AA32" s="116" t="str">
        <f>回答選択肢一覧表!O32</f>
        <v>富士急雲上閣（吉田五合目）</v>
      </c>
      <c r="AB32" s="116" t="str">
        <f t="shared" si="12"/>
        <v>26　富士急雲上閣（吉田五合目）</v>
      </c>
      <c r="AC32" s="63">
        <f t="shared" si="13"/>
        <v>26</v>
      </c>
      <c r="AD32" s="116">
        <f>回答選択肢一覧表!P32</f>
        <v>27</v>
      </c>
      <c r="AE32" s="116" t="str">
        <f>回答選択肢一覧表!Q32</f>
        <v>-</v>
      </c>
      <c r="AF32" s="116" t="str">
        <f t="shared" si="14"/>
        <v>27　-</v>
      </c>
      <c r="AG32" s="63">
        <f t="shared" si="15"/>
        <v>27</v>
      </c>
      <c r="AH32" s="116">
        <f>回答選択肢一覧表!R32</f>
        <v>27</v>
      </c>
      <c r="AI32" s="116" t="str">
        <f>回答選択肢一覧表!S32</f>
        <v>-</v>
      </c>
      <c r="AJ32" s="116" t="str">
        <f t="shared" si="16"/>
        <v>27　-</v>
      </c>
      <c r="AK32" s="63">
        <f t="shared" si="17"/>
        <v>27</v>
      </c>
    </row>
    <row r="33" spans="2:37" x14ac:dyDescent="0.55000000000000004">
      <c r="B33" s="116">
        <f>回答選択肢一覧表!B33</f>
        <v>28</v>
      </c>
      <c r="C33" s="116" t="str">
        <f>回答選択肢一覧表!C33</f>
        <v>-</v>
      </c>
      <c r="D33" s="116" t="str">
        <f t="shared" si="0"/>
        <v>28　-</v>
      </c>
      <c r="E33" s="63">
        <f t="shared" si="1"/>
        <v>28</v>
      </c>
      <c r="F33" s="116">
        <f>回答選択肢一覧表!D33</f>
        <v>28</v>
      </c>
      <c r="G33" s="116" t="str">
        <f>回答選択肢一覧表!E33</f>
        <v>-</v>
      </c>
      <c r="H33" s="116" t="str">
        <f t="shared" si="2"/>
        <v>28　-</v>
      </c>
      <c r="I33" s="63">
        <f t="shared" si="3"/>
        <v>28</v>
      </c>
      <c r="J33" s="116">
        <f>回答選択肢一覧表!F33</f>
        <v>28</v>
      </c>
      <c r="K33" s="116" t="str">
        <f>回答選択肢一覧表!G33</f>
        <v>-</v>
      </c>
      <c r="L33" s="116" t="str">
        <f t="shared" si="4"/>
        <v>28　-</v>
      </c>
      <c r="M33" s="63">
        <f t="shared" si="5"/>
        <v>28</v>
      </c>
      <c r="N33" s="116">
        <f>回答選択肢一覧表!H33</f>
        <v>28</v>
      </c>
      <c r="O33" s="116" t="str">
        <f>回答選択肢一覧表!I33</f>
        <v>-</v>
      </c>
      <c r="P33" s="116" t="str">
        <f t="shared" si="6"/>
        <v>28　-</v>
      </c>
      <c r="Q33" s="63">
        <f t="shared" si="7"/>
        <v>28</v>
      </c>
      <c r="R33" s="116">
        <f>回答選択肢一覧表!J33</f>
        <v>28</v>
      </c>
      <c r="S33" s="116" t="str">
        <f>回答選択肢一覧表!K33</f>
        <v>-</v>
      </c>
      <c r="T33" s="116" t="str">
        <f t="shared" si="8"/>
        <v>28　-</v>
      </c>
      <c r="U33" s="63">
        <f t="shared" si="9"/>
        <v>28</v>
      </c>
      <c r="V33" s="116">
        <f>回答選択肢一覧表!L33</f>
        <v>28</v>
      </c>
      <c r="W33" s="116" t="str">
        <f>回答選択肢一覧表!M33</f>
        <v>-</v>
      </c>
      <c r="X33" s="116" t="str">
        <f t="shared" si="10"/>
        <v>28　-</v>
      </c>
      <c r="Y33" s="63">
        <f t="shared" si="11"/>
        <v>28</v>
      </c>
      <c r="Z33" s="116">
        <f>回答選択肢一覧表!N33</f>
        <v>27</v>
      </c>
      <c r="AA33" s="116" t="str">
        <f>回答選択肢一覧表!O33</f>
        <v>富士山みはらし（吉田五合目）</v>
      </c>
      <c r="AB33" s="116" t="str">
        <f t="shared" si="12"/>
        <v>27　富士山みはらし（吉田五合目）</v>
      </c>
      <c r="AC33" s="63">
        <f t="shared" si="13"/>
        <v>27</v>
      </c>
      <c r="AD33" s="116">
        <f>回答選択肢一覧表!P33</f>
        <v>28</v>
      </c>
      <c r="AE33" s="116" t="str">
        <f>回答選択肢一覧表!Q33</f>
        <v>-</v>
      </c>
      <c r="AF33" s="116" t="str">
        <f t="shared" si="14"/>
        <v>28　-</v>
      </c>
      <c r="AG33" s="63">
        <f t="shared" si="15"/>
        <v>28</v>
      </c>
      <c r="AH33" s="116">
        <f>回答選択肢一覧表!R33</f>
        <v>28</v>
      </c>
      <c r="AI33" s="116" t="str">
        <f>回答選択肢一覧表!S33</f>
        <v>-</v>
      </c>
      <c r="AJ33" s="116" t="str">
        <f t="shared" si="16"/>
        <v>28　-</v>
      </c>
      <c r="AK33" s="63">
        <f t="shared" si="17"/>
        <v>28</v>
      </c>
    </row>
    <row r="34" spans="2:37" x14ac:dyDescent="0.55000000000000004">
      <c r="B34" s="116">
        <f>回答選択肢一覧表!B34</f>
        <v>29</v>
      </c>
      <c r="C34" s="116" t="str">
        <f>回答選択肢一覧表!C34</f>
        <v>-</v>
      </c>
      <c r="D34" s="116" t="str">
        <f t="shared" si="0"/>
        <v>29　-</v>
      </c>
      <c r="E34" s="63">
        <f t="shared" si="1"/>
        <v>29</v>
      </c>
      <c r="F34" s="116">
        <f>回答選択肢一覧表!D34</f>
        <v>29</v>
      </c>
      <c r="G34" s="116" t="str">
        <f>回答選択肢一覧表!E34</f>
        <v>-</v>
      </c>
      <c r="H34" s="116" t="str">
        <f t="shared" si="2"/>
        <v>29　-</v>
      </c>
      <c r="I34" s="63">
        <f t="shared" si="3"/>
        <v>29</v>
      </c>
      <c r="J34" s="116">
        <f>回答選択肢一覧表!F34</f>
        <v>29</v>
      </c>
      <c r="K34" s="116" t="str">
        <f>回答選択肢一覧表!G34</f>
        <v>-</v>
      </c>
      <c r="L34" s="116" t="str">
        <f t="shared" si="4"/>
        <v>29　-</v>
      </c>
      <c r="M34" s="63">
        <f t="shared" si="5"/>
        <v>29</v>
      </c>
      <c r="N34" s="116">
        <f>回答選択肢一覧表!H34</f>
        <v>29</v>
      </c>
      <c r="O34" s="116" t="str">
        <f>回答選択肢一覧表!I34</f>
        <v>-</v>
      </c>
      <c r="P34" s="116" t="str">
        <f t="shared" si="6"/>
        <v>29　-</v>
      </c>
      <c r="Q34" s="63">
        <f t="shared" si="7"/>
        <v>29</v>
      </c>
      <c r="R34" s="116">
        <f>回答選択肢一覧表!J34</f>
        <v>29</v>
      </c>
      <c r="S34" s="116" t="str">
        <f>回答選択肢一覧表!K34</f>
        <v>-</v>
      </c>
      <c r="T34" s="116" t="str">
        <f t="shared" si="8"/>
        <v>29　-</v>
      </c>
      <c r="U34" s="63">
        <f t="shared" si="9"/>
        <v>29</v>
      </c>
      <c r="V34" s="116">
        <f>回答選択肢一覧表!L34</f>
        <v>29</v>
      </c>
      <c r="W34" s="116" t="str">
        <f>回答選択肢一覧表!M34</f>
        <v>-</v>
      </c>
      <c r="X34" s="116" t="str">
        <f t="shared" si="10"/>
        <v>29　-</v>
      </c>
      <c r="Y34" s="63">
        <f t="shared" si="11"/>
        <v>29</v>
      </c>
      <c r="Z34" s="116">
        <f>回答選択肢一覧表!N34</f>
        <v>28</v>
      </c>
      <c r="AA34" s="116" t="str">
        <f>回答選択肢一覧表!O34</f>
        <v>佐藤小屋（吉田五合目）</v>
      </c>
      <c r="AB34" s="116" t="str">
        <f t="shared" si="12"/>
        <v>28　佐藤小屋（吉田五合目）</v>
      </c>
      <c r="AC34" s="63">
        <f t="shared" si="13"/>
        <v>28</v>
      </c>
      <c r="AD34" s="116">
        <f>回答選択肢一覧表!P34</f>
        <v>29</v>
      </c>
      <c r="AE34" s="116" t="str">
        <f>回答選択肢一覧表!Q34</f>
        <v>-</v>
      </c>
      <c r="AF34" s="116" t="str">
        <f t="shared" si="14"/>
        <v>29　-</v>
      </c>
      <c r="AG34" s="63">
        <f t="shared" si="15"/>
        <v>29</v>
      </c>
      <c r="AH34" s="116">
        <f>回答選択肢一覧表!R34</f>
        <v>29</v>
      </c>
      <c r="AI34" s="116" t="str">
        <f>回答選択肢一覧表!S34</f>
        <v>-</v>
      </c>
      <c r="AJ34" s="116" t="str">
        <f t="shared" si="16"/>
        <v>29　-</v>
      </c>
      <c r="AK34" s="63">
        <f t="shared" si="17"/>
        <v>29</v>
      </c>
    </row>
    <row r="35" spans="2:37" x14ac:dyDescent="0.55000000000000004">
      <c r="B35" s="116">
        <f>回答選択肢一覧表!B35</f>
        <v>30</v>
      </c>
      <c r="C35" s="116" t="str">
        <f>回答選択肢一覧表!C35</f>
        <v>-</v>
      </c>
      <c r="D35" s="116" t="str">
        <f t="shared" si="0"/>
        <v>30　-</v>
      </c>
      <c r="E35" s="63">
        <f t="shared" si="1"/>
        <v>30</v>
      </c>
      <c r="F35" s="116">
        <f>回答選択肢一覧表!D35</f>
        <v>30</v>
      </c>
      <c r="G35" s="116" t="str">
        <f>回答選択肢一覧表!E35</f>
        <v>-</v>
      </c>
      <c r="H35" s="116" t="str">
        <f t="shared" si="2"/>
        <v>30　-</v>
      </c>
      <c r="I35" s="63">
        <f t="shared" si="3"/>
        <v>30</v>
      </c>
      <c r="J35" s="116">
        <f>回答選択肢一覧表!F35</f>
        <v>30</v>
      </c>
      <c r="K35" s="116" t="str">
        <f>回答選択肢一覧表!G35</f>
        <v>-</v>
      </c>
      <c r="L35" s="116" t="str">
        <f t="shared" si="4"/>
        <v>30　-</v>
      </c>
      <c r="M35" s="63">
        <f t="shared" si="5"/>
        <v>30</v>
      </c>
      <c r="N35" s="116">
        <f>回答選択肢一覧表!H35</f>
        <v>30</v>
      </c>
      <c r="O35" s="116" t="str">
        <f>回答選択肢一覧表!I35</f>
        <v>-</v>
      </c>
      <c r="P35" s="116" t="str">
        <f t="shared" si="6"/>
        <v>30　-</v>
      </c>
      <c r="Q35" s="63">
        <f t="shared" si="7"/>
        <v>30</v>
      </c>
      <c r="R35" s="116">
        <f>回答選択肢一覧表!J35</f>
        <v>30</v>
      </c>
      <c r="S35" s="116" t="str">
        <f>回答選択肢一覧表!K35</f>
        <v>-</v>
      </c>
      <c r="T35" s="116" t="str">
        <f t="shared" si="8"/>
        <v>30　-</v>
      </c>
      <c r="U35" s="63">
        <f t="shared" si="9"/>
        <v>30</v>
      </c>
      <c r="V35" s="116">
        <f>回答選択肢一覧表!L35</f>
        <v>30</v>
      </c>
      <c r="W35" s="116" t="str">
        <f>回答選択肢一覧表!M35</f>
        <v>-</v>
      </c>
      <c r="X35" s="116" t="str">
        <f t="shared" si="10"/>
        <v>30　-</v>
      </c>
      <c r="Y35" s="63">
        <f t="shared" si="11"/>
        <v>30</v>
      </c>
      <c r="Z35" s="116">
        <f>回答選択肢一覧表!N35</f>
        <v>29</v>
      </c>
      <c r="AA35" s="116" t="str">
        <f>回答選択肢一覧表!O35</f>
        <v>里見平星観荘（吉田五合目）</v>
      </c>
      <c r="AB35" s="116" t="str">
        <f t="shared" si="12"/>
        <v>29　里見平星観荘（吉田五合目）</v>
      </c>
      <c r="AC35" s="63">
        <f t="shared" si="13"/>
        <v>29</v>
      </c>
      <c r="AD35" s="116">
        <f>回答選択肢一覧表!P35</f>
        <v>30</v>
      </c>
      <c r="AE35" s="116" t="str">
        <f>回答選択肢一覧表!Q35</f>
        <v>-</v>
      </c>
      <c r="AF35" s="116" t="str">
        <f t="shared" si="14"/>
        <v>30　-</v>
      </c>
      <c r="AG35" s="63">
        <f t="shared" si="15"/>
        <v>30</v>
      </c>
      <c r="AH35" s="116">
        <f>回答選択肢一覧表!R35</f>
        <v>30</v>
      </c>
      <c r="AI35" s="116" t="str">
        <f>回答選択肢一覧表!S35</f>
        <v>-</v>
      </c>
      <c r="AJ35" s="116" t="str">
        <f t="shared" si="16"/>
        <v>30　-</v>
      </c>
      <c r="AK35" s="63">
        <f t="shared" si="17"/>
        <v>30</v>
      </c>
    </row>
    <row r="36" spans="2:37" x14ac:dyDescent="0.55000000000000004">
      <c r="B36" s="116">
        <f>回答選択肢一覧表!B36</f>
        <v>31</v>
      </c>
      <c r="C36" s="116" t="str">
        <f>回答選択肢一覧表!C36</f>
        <v>-</v>
      </c>
      <c r="D36" s="116" t="str">
        <f t="shared" si="0"/>
        <v>31　-</v>
      </c>
      <c r="E36" s="63">
        <f t="shared" si="1"/>
        <v>31</v>
      </c>
      <c r="F36" s="116">
        <f>回答選択肢一覧表!D36</f>
        <v>31</v>
      </c>
      <c r="G36" s="116" t="str">
        <f>回答選択肢一覧表!E36</f>
        <v>-</v>
      </c>
      <c r="H36" s="116" t="str">
        <f t="shared" si="2"/>
        <v>31　-</v>
      </c>
      <c r="I36" s="63">
        <f t="shared" si="3"/>
        <v>31</v>
      </c>
      <c r="J36" s="116">
        <f>回答選択肢一覧表!F36</f>
        <v>31</v>
      </c>
      <c r="K36" s="116" t="str">
        <f>回答選択肢一覧表!G36</f>
        <v>-</v>
      </c>
      <c r="L36" s="116" t="str">
        <f t="shared" si="4"/>
        <v>31　-</v>
      </c>
      <c r="M36" s="63">
        <f t="shared" si="5"/>
        <v>31</v>
      </c>
      <c r="N36" s="116">
        <f>回答選択肢一覧表!H36</f>
        <v>31</v>
      </c>
      <c r="O36" s="116" t="str">
        <f>回答選択肢一覧表!I36</f>
        <v>-</v>
      </c>
      <c r="P36" s="116" t="str">
        <f t="shared" si="6"/>
        <v>31　-</v>
      </c>
      <c r="Q36" s="63">
        <f t="shared" si="7"/>
        <v>31</v>
      </c>
      <c r="R36" s="116">
        <f>回答選択肢一覧表!J36</f>
        <v>31</v>
      </c>
      <c r="S36" s="116" t="str">
        <f>回答選択肢一覧表!K36</f>
        <v>-</v>
      </c>
      <c r="T36" s="116" t="str">
        <f t="shared" si="8"/>
        <v>31　-</v>
      </c>
      <c r="U36" s="63">
        <f t="shared" si="9"/>
        <v>31</v>
      </c>
      <c r="V36" s="116">
        <f>回答選択肢一覧表!L36</f>
        <v>31</v>
      </c>
      <c r="W36" s="116" t="str">
        <f>回答選択肢一覧表!M36</f>
        <v>-</v>
      </c>
      <c r="X36" s="116" t="str">
        <f t="shared" si="10"/>
        <v>31　-</v>
      </c>
      <c r="Y36" s="63">
        <f t="shared" si="11"/>
        <v>31</v>
      </c>
      <c r="Z36" s="116">
        <f>回答選択肢一覧表!N36</f>
        <v>30</v>
      </c>
      <c r="AA36" s="116" t="str">
        <f>回答選択肢一覧表!O36</f>
        <v>花小屋（吉田七合目）</v>
      </c>
      <c r="AB36" s="116" t="str">
        <f t="shared" si="12"/>
        <v>30　花小屋（吉田七合目）</v>
      </c>
      <c r="AC36" s="63">
        <f t="shared" si="13"/>
        <v>30</v>
      </c>
      <c r="AD36" s="116">
        <f>回答選択肢一覧表!P36</f>
        <v>31</v>
      </c>
      <c r="AE36" s="116" t="str">
        <f>回答選択肢一覧表!Q36</f>
        <v>-</v>
      </c>
      <c r="AF36" s="116" t="str">
        <f t="shared" si="14"/>
        <v>31　-</v>
      </c>
      <c r="AG36" s="63">
        <f t="shared" si="15"/>
        <v>31</v>
      </c>
      <c r="AH36" s="116">
        <f>回答選択肢一覧表!R36</f>
        <v>31</v>
      </c>
      <c r="AI36" s="116" t="str">
        <f>回答選択肢一覧表!S36</f>
        <v>-</v>
      </c>
      <c r="AJ36" s="116" t="str">
        <f t="shared" si="16"/>
        <v>31　-</v>
      </c>
      <c r="AK36" s="63">
        <f t="shared" si="17"/>
        <v>31</v>
      </c>
    </row>
    <row r="37" spans="2:37" x14ac:dyDescent="0.55000000000000004">
      <c r="B37" s="116">
        <f>回答選択肢一覧表!B37</f>
        <v>32</v>
      </c>
      <c r="C37" s="116" t="str">
        <f>回答選択肢一覧表!C37</f>
        <v>-</v>
      </c>
      <c r="D37" s="116" t="str">
        <f t="shared" si="0"/>
        <v>32　-</v>
      </c>
      <c r="E37" s="63">
        <f t="shared" si="1"/>
        <v>32</v>
      </c>
      <c r="F37" s="116">
        <f>回答選択肢一覧表!D37</f>
        <v>32</v>
      </c>
      <c r="G37" s="116" t="str">
        <f>回答選択肢一覧表!E37</f>
        <v>-</v>
      </c>
      <c r="H37" s="116" t="str">
        <f t="shared" si="2"/>
        <v>32　-</v>
      </c>
      <c r="I37" s="63">
        <f t="shared" si="3"/>
        <v>32</v>
      </c>
      <c r="J37" s="116">
        <f>回答選択肢一覧表!F37</f>
        <v>32</v>
      </c>
      <c r="K37" s="116" t="str">
        <f>回答選択肢一覧表!G37</f>
        <v>-</v>
      </c>
      <c r="L37" s="116" t="str">
        <f t="shared" si="4"/>
        <v>32　-</v>
      </c>
      <c r="M37" s="63">
        <f t="shared" si="5"/>
        <v>32</v>
      </c>
      <c r="N37" s="116">
        <f>回答選択肢一覧表!H37</f>
        <v>32</v>
      </c>
      <c r="O37" s="116" t="str">
        <f>回答選択肢一覧表!I37</f>
        <v>-</v>
      </c>
      <c r="P37" s="116" t="str">
        <f t="shared" si="6"/>
        <v>32　-</v>
      </c>
      <c r="Q37" s="63">
        <f t="shared" si="7"/>
        <v>32</v>
      </c>
      <c r="R37" s="116">
        <f>回答選択肢一覧表!J37</f>
        <v>32</v>
      </c>
      <c r="S37" s="116" t="str">
        <f>回答選択肢一覧表!K37</f>
        <v>-</v>
      </c>
      <c r="T37" s="116" t="str">
        <f t="shared" si="8"/>
        <v>32　-</v>
      </c>
      <c r="U37" s="63">
        <f t="shared" si="9"/>
        <v>32</v>
      </c>
      <c r="V37" s="116">
        <f>回答選択肢一覧表!L37</f>
        <v>32</v>
      </c>
      <c r="W37" s="116" t="str">
        <f>回答選択肢一覧表!M37</f>
        <v>-</v>
      </c>
      <c r="X37" s="116" t="str">
        <f t="shared" si="10"/>
        <v>32　-</v>
      </c>
      <c r="Y37" s="63">
        <f t="shared" si="11"/>
        <v>32</v>
      </c>
      <c r="Z37" s="116">
        <f>回答選択肢一覧表!N37</f>
        <v>31</v>
      </c>
      <c r="AA37" s="116" t="str">
        <f>回答選択肢一覧表!O37</f>
        <v>日の出館（吉田七合目）</v>
      </c>
      <c r="AB37" s="116" t="str">
        <f t="shared" si="12"/>
        <v>31　日の出館（吉田七合目）</v>
      </c>
      <c r="AC37" s="63">
        <f t="shared" si="13"/>
        <v>31</v>
      </c>
      <c r="AD37" s="116">
        <f>回答選択肢一覧表!P37</f>
        <v>32</v>
      </c>
      <c r="AE37" s="116" t="str">
        <f>回答選択肢一覧表!Q37</f>
        <v>-</v>
      </c>
      <c r="AF37" s="116" t="str">
        <f t="shared" si="14"/>
        <v>32　-</v>
      </c>
      <c r="AG37" s="63">
        <f t="shared" si="15"/>
        <v>32</v>
      </c>
      <c r="AH37" s="116">
        <f>回答選択肢一覧表!R37</f>
        <v>32</v>
      </c>
      <c r="AI37" s="116" t="str">
        <f>回答選択肢一覧表!S37</f>
        <v>-</v>
      </c>
      <c r="AJ37" s="116" t="str">
        <f t="shared" si="16"/>
        <v>32　-</v>
      </c>
      <c r="AK37" s="63">
        <f t="shared" si="17"/>
        <v>32</v>
      </c>
    </row>
    <row r="38" spans="2:37" x14ac:dyDescent="0.55000000000000004">
      <c r="B38" s="116">
        <f>回答選択肢一覧表!B38</f>
        <v>33</v>
      </c>
      <c r="C38" s="116" t="str">
        <f>回答選択肢一覧表!C38</f>
        <v>-</v>
      </c>
      <c r="D38" s="116" t="str">
        <f t="shared" si="0"/>
        <v>33　-</v>
      </c>
      <c r="E38" s="63">
        <f t="shared" si="1"/>
        <v>33</v>
      </c>
      <c r="F38" s="116">
        <f>回答選択肢一覧表!D38</f>
        <v>33</v>
      </c>
      <c r="G38" s="116" t="str">
        <f>回答選択肢一覧表!E38</f>
        <v>-</v>
      </c>
      <c r="H38" s="116" t="str">
        <f t="shared" si="2"/>
        <v>33　-</v>
      </c>
      <c r="I38" s="63">
        <f t="shared" si="3"/>
        <v>33</v>
      </c>
      <c r="J38" s="116">
        <f>回答選択肢一覧表!F38</f>
        <v>33</v>
      </c>
      <c r="K38" s="116" t="str">
        <f>回答選択肢一覧表!G38</f>
        <v>-</v>
      </c>
      <c r="L38" s="116" t="str">
        <f t="shared" si="4"/>
        <v>33　-</v>
      </c>
      <c r="M38" s="63">
        <f t="shared" si="5"/>
        <v>33</v>
      </c>
      <c r="N38" s="116">
        <f>回答選択肢一覧表!H38</f>
        <v>33</v>
      </c>
      <c r="O38" s="116" t="str">
        <f>回答選択肢一覧表!I38</f>
        <v>-</v>
      </c>
      <c r="P38" s="116" t="str">
        <f t="shared" si="6"/>
        <v>33　-</v>
      </c>
      <c r="Q38" s="63">
        <f t="shared" si="7"/>
        <v>33</v>
      </c>
      <c r="R38" s="116">
        <f>回答選択肢一覧表!J38</f>
        <v>33</v>
      </c>
      <c r="S38" s="116" t="str">
        <f>回答選択肢一覧表!K38</f>
        <v>-</v>
      </c>
      <c r="T38" s="116" t="str">
        <f t="shared" si="8"/>
        <v>33　-</v>
      </c>
      <c r="U38" s="63">
        <f t="shared" si="9"/>
        <v>33</v>
      </c>
      <c r="V38" s="116">
        <f>回答選択肢一覧表!L38</f>
        <v>33</v>
      </c>
      <c r="W38" s="116" t="str">
        <f>回答選択肢一覧表!M38</f>
        <v>-</v>
      </c>
      <c r="X38" s="116" t="str">
        <f t="shared" si="10"/>
        <v>33　-</v>
      </c>
      <c r="Y38" s="63">
        <f t="shared" si="11"/>
        <v>33</v>
      </c>
      <c r="Z38" s="116">
        <f>回答選択肢一覧表!N38</f>
        <v>32</v>
      </c>
      <c r="AA38" s="116" t="str">
        <f>回答選択肢一覧表!O38</f>
        <v>七合目トモエ館（吉田七合目）</v>
      </c>
      <c r="AB38" s="116" t="str">
        <f t="shared" si="12"/>
        <v>32　七合目トモエ館（吉田七合目）</v>
      </c>
      <c r="AC38" s="63">
        <f t="shared" si="13"/>
        <v>32</v>
      </c>
      <c r="AD38" s="116">
        <f>回答選択肢一覧表!P38</f>
        <v>33</v>
      </c>
      <c r="AE38" s="116" t="str">
        <f>回答選択肢一覧表!Q38</f>
        <v>-</v>
      </c>
      <c r="AF38" s="116" t="str">
        <f t="shared" si="14"/>
        <v>33　-</v>
      </c>
      <c r="AG38" s="63">
        <f t="shared" si="15"/>
        <v>33</v>
      </c>
      <c r="AH38" s="116">
        <f>回答選択肢一覧表!R38</f>
        <v>33</v>
      </c>
      <c r="AI38" s="116" t="str">
        <f>回答選択肢一覧表!S38</f>
        <v>-</v>
      </c>
      <c r="AJ38" s="116" t="str">
        <f t="shared" si="16"/>
        <v>33　-</v>
      </c>
      <c r="AK38" s="63">
        <f t="shared" si="17"/>
        <v>33</v>
      </c>
    </row>
    <row r="39" spans="2:37" x14ac:dyDescent="0.55000000000000004">
      <c r="B39" s="116">
        <f>回答選択肢一覧表!B39</f>
        <v>34</v>
      </c>
      <c r="C39" s="116" t="str">
        <f>回答選択肢一覧表!C39</f>
        <v>-</v>
      </c>
      <c r="D39" s="116" t="str">
        <f t="shared" si="0"/>
        <v>34　-</v>
      </c>
      <c r="E39" s="63">
        <f t="shared" si="1"/>
        <v>34</v>
      </c>
      <c r="F39" s="116">
        <f>回答選択肢一覧表!D39</f>
        <v>34</v>
      </c>
      <c r="G39" s="116" t="str">
        <f>回答選択肢一覧表!E39</f>
        <v>-</v>
      </c>
      <c r="H39" s="116" t="str">
        <f t="shared" si="2"/>
        <v>34　-</v>
      </c>
      <c r="I39" s="63">
        <f t="shared" si="3"/>
        <v>34</v>
      </c>
      <c r="J39" s="116">
        <f>回答選択肢一覧表!F39</f>
        <v>34</v>
      </c>
      <c r="K39" s="116" t="str">
        <f>回答選択肢一覧表!G39</f>
        <v>-</v>
      </c>
      <c r="L39" s="116" t="str">
        <f t="shared" si="4"/>
        <v>34　-</v>
      </c>
      <c r="M39" s="63">
        <f t="shared" si="5"/>
        <v>34</v>
      </c>
      <c r="N39" s="116">
        <f>回答選択肢一覧表!H39</f>
        <v>34</v>
      </c>
      <c r="O39" s="116" t="str">
        <f>回答選択肢一覧表!I39</f>
        <v>-</v>
      </c>
      <c r="P39" s="116" t="str">
        <f t="shared" si="6"/>
        <v>34　-</v>
      </c>
      <c r="Q39" s="63">
        <f t="shared" si="7"/>
        <v>34</v>
      </c>
      <c r="R39" s="116">
        <f>回答選択肢一覧表!J39</f>
        <v>34</v>
      </c>
      <c r="S39" s="116" t="str">
        <f>回答選択肢一覧表!K39</f>
        <v>-</v>
      </c>
      <c r="T39" s="116" t="str">
        <f t="shared" si="8"/>
        <v>34　-</v>
      </c>
      <c r="U39" s="63">
        <f t="shared" si="9"/>
        <v>34</v>
      </c>
      <c r="V39" s="116">
        <f>回答選択肢一覧表!L39</f>
        <v>34</v>
      </c>
      <c r="W39" s="116" t="str">
        <f>回答選択肢一覧表!M39</f>
        <v>-</v>
      </c>
      <c r="X39" s="116" t="str">
        <f t="shared" si="10"/>
        <v>34　-</v>
      </c>
      <c r="Y39" s="63">
        <f t="shared" si="11"/>
        <v>34</v>
      </c>
      <c r="Z39" s="116">
        <f>回答選択肢一覧表!N39</f>
        <v>33</v>
      </c>
      <c r="AA39" s="116" t="str">
        <f>回答選択肢一覧表!O39</f>
        <v>鎌岩館（吉田七合目）</v>
      </c>
      <c r="AB39" s="116" t="str">
        <f t="shared" si="12"/>
        <v>33　鎌岩館（吉田七合目）</v>
      </c>
      <c r="AC39" s="63">
        <f t="shared" si="13"/>
        <v>33</v>
      </c>
      <c r="AD39" s="116">
        <f>回答選択肢一覧表!P39</f>
        <v>34</v>
      </c>
      <c r="AE39" s="116" t="str">
        <f>回答選択肢一覧表!Q39</f>
        <v>-</v>
      </c>
      <c r="AF39" s="116" t="str">
        <f t="shared" si="14"/>
        <v>34　-</v>
      </c>
      <c r="AG39" s="63">
        <f t="shared" si="15"/>
        <v>34</v>
      </c>
      <c r="AH39" s="116">
        <f>回答選択肢一覧表!R39</f>
        <v>34</v>
      </c>
      <c r="AI39" s="116" t="str">
        <f>回答選択肢一覧表!S39</f>
        <v>-</v>
      </c>
      <c r="AJ39" s="116" t="str">
        <f t="shared" si="16"/>
        <v>34　-</v>
      </c>
      <c r="AK39" s="63">
        <f t="shared" si="17"/>
        <v>34</v>
      </c>
    </row>
    <row r="40" spans="2:37" x14ac:dyDescent="0.55000000000000004">
      <c r="B40" s="116">
        <f>回答選択肢一覧表!B40</f>
        <v>35</v>
      </c>
      <c r="C40" s="116" t="str">
        <f>回答選択肢一覧表!C40</f>
        <v>-</v>
      </c>
      <c r="D40" s="116" t="str">
        <f t="shared" si="0"/>
        <v>35　-</v>
      </c>
      <c r="E40" s="63">
        <f t="shared" si="1"/>
        <v>35</v>
      </c>
      <c r="F40" s="116">
        <f>回答選択肢一覧表!D40</f>
        <v>35</v>
      </c>
      <c r="G40" s="116" t="str">
        <f>回答選択肢一覧表!E40</f>
        <v>-</v>
      </c>
      <c r="H40" s="116" t="str">
        <f t="shared" si="2"/>
        <v>35　-</v>
      </c>
      <c r="I40" s="63">
        <f t="shared" si="3"/>
        <v>35</v>
      </c>
      <c r="J40" s="116">
        <f>回答選択肢一覧表!F40</f>
        <v>35</v>
      </c>
      <c r="K40" s="116" t="str">
        <f>回答選択肢一覧表!G40</f>
        <v>-</v>
      </c>
      <c r="L40" s="116" t="str">
        <f t="shared" si="4"/>
        <v>35　-</v>
      </c>
      <c r="M40" s="63">
        <f t="shared" si="5"/>
        <v>35</v>
      </c>
      <c r="N40" s="116">
        <f>回答選択肢一覧表!H40</f>
        <v>35</v>
      </c>
      <c r="O40" s="116" t="str">
        <f>回答選択肢一覧表!I40</f>
        <v>-</v>
      </c>
      <c r="P40" s="116" t="str">
        <f t="shared" si="6"/>
        <v>35　-</v>
      </c>
      <c r="Q40" s="63">
        <f t="shared" si="7"/>
        <v>35</v>
      </c>
      <c r="R40" s="116">
        <f>回答選択肢一覧表!J40</f>
        <v>35</v>
      </c>
      <c r="S40" s="116" t="str">
        <f>回答選択肢一覧表!K40</f>
        <v>-</v>
      </c>
      <c r="T40" s="116" t="str">
        <f t="shared" si="8"/>
        <v>35　-</v>
      </c>
      <c r="U40" s="63">
        <f t="shared" si="9"/>
        <v>35</v>
      </c>
      <c r="V40" s="116">
        <f>回答選択肢一覧表!L40</f>
        <v>35</v>
      </c>
      <c r="W40" s="116" t="str">
        <f>回答選択肢一覧表!M40</f>
        <v>-</v>
      </c>
      <c r="X40" s="116" t="str">
        <f t="shared" si="10"/>
        <v>35　-</v>
      </c>
      <c r="Y40" s="63">
        <f t="shared" si="11"/>
        <v>35</v>
      </c>
      <c r="Z40" s="116">
        <f>回答選択肢一覧表!N40</f>
        <v>34</v>
      </c>
      <c r="AA40" s="116" t="str">
        <f>回答選択肢一覧表!O40</f>
        <v>富士一館（吉田七合目）</v>
      </c>
      <c r="AB40" s="116" t="str">
        <f t="shared" si="12"/>
        <v>34　富士一館（吉田七合目）</v>
      </c>
      <c r="AC40" s="63">
        <f t="shared" si="13"/>
        <v>34</v>
      </c>
      <c r="AD40" s="116">
        <f>回答選択肢一覧表!P40</f>
        <v>35</v>
      </c>
      <c r="AE40" s="116" t="str">
        <f>回答選択肢一覧表!Q40</f>
        <v>-</v>
      </c>
      <c r="AF40" s="116" t="str">
        <f t="shared" si="14"/>
        <v>35　-</v>
      </c>
      <c r="AG40" s="63">
        <f t="shared" si="15"/>
        <v>35</v>
      </c>
      <c r="AH40" s="116">
        <f>回答選択肢一覧表!R40</f>
        <v>35</v>
      </c>
      <c r="AI40" s="116" t="str">
        <f>回答選択肢一覧表!S40</f>
        <v>-</v>
      </c>
      <c r="AJ40" s="116" t="str">
        <f t="shared" si="16"/>
        <v>35　-</v>
      </c>
      <c r="AK40" s="63">
        <f t="shared" si="17"/>
        <v>35</v>
      </c>
    </row>
    <row r="41" spans="2:37" x14ac:dyDescent="0.55000000000000004">
      <c r="B41" s="116">
        <f>回答選択肢一覧表!B41</f>
        <v>36</v>
      </c>
      <c r="C41" s="116" t="str">
        <f>回答選択肢一覧表!C41</f>
        <v>-</v>
      </c>
      <c r="D41" s="116" t="str">
        <f t="shared" si="0"/>
        <v>36　-</v>
      </c>
      <c r="E41" s="63">
        <f t="shared" si="1"/>
        <v>36</v>
      </c>
      <c r="F41" s="116">
        <f>回答選択肢一覧表!D41</f>
        <v>36</v>
      </c>
      <c r="G41" s="116" t="str">
        <f>回答選択肢一覧表!E41</f>
        <v>-</v>
      </c>
      <c r="H41" s="116" t="str">
        <f t="shared" si="2"/>
        <v>36　-</v>
      </c>
      <c r="I41" s="63">
        <f t="shared" si="3"/>
        <v>36</v>
      </c>
      <c r="J41" s="116">
        <f>回答選択肢一覧表!F41</f>
        <v>36</v>
      </c>
      <c r="K41" s="116" t="str">
        <f>回答選択肢一覧表!G41</f>
        <v>-</v>
      </c>
      <c r="L41" s="116" t="str">
        <f t="shared" si="4"/>
        <v>36　-</v>
      </c>
      <c r="M41" s="63">
        <f t="shared" si="5"/>
        <v>36</v>
      </c>
      <c r="N41" s="116">
        <f>回答選択肢一覧表!H41</f>
        <v>36</v>
      </c>
      <c r="O41" s="116" t="str">
        <f>回答選択肢一覧表!I41</f>
        <v>-</v>
      </c>
      <c r="P41" s="116" t="str">
        <f t="shared" si="6"/>
        <v>36　-</v>
      </c>
      <c r="Q41" s="63">
        <f t="shared" si="7"/>
        <v>36</v>
      </c>
      <c r="R41" s="116">
        <f>回答選択肢一覧表!J41</f>
        <v>36</v>
      </c>
      <c r="S41" s="116" t="str">
        <f>回答選択肢一覧表!K41</f>
        <v>-</v>
      </c>
      <c r="T41" s="116" t="str">
        <f t="shared" si="8"/>
        <v>36　-</v>
      </c>
      <c r="U41" s="63">
        <f t="shared" si="9"/>
        <v>36</v>
      </c>
      <c r="V41" s="116">
        <f>回答選択肢一覧表!L41</f>
        <v>36</v>
      </c>
      <c r="W41" s="116" t="str">
        <f>回答選択肢一覧表!M41</f>
        <v>-</v>
      </c>
      <c r="X41" s="116" t="str">
        <f t="shared" si="10"/>
        <v>36　-</v>
      </c>
      <c r="Y41" s="63">
        <f t="shared" si="11"/>
        <v>36</v>
      </c>
      <c r="Z41" s="116">
        <f>回答選択肢一覧表!N41</f>
        <v>35</v>
      </c>
      <c r="AA41" s="116" t="str">
        <f>回答選択肢一覧表!O41</f>
        <v>鳥居荘（吉田七合目）</v>
      </c>
      <c r="AB41" s="116" t="str">
        <f t="shared" si="12"/>
        <v>35　鳥居荘（吉田七合目）</v>
      </c>
      <c r="AC41" s="63">
        <f t="shared" si="13"/>
        <v>35</v>
      </c>
      <c r="AD41" s="116">
        <f>回答選択肢一覧表!P41</f>
        <v>36</v>
      </c>
      <c r="AE41" s="116" t="str">
        <f>回答選択肢一覧表!Q41</f>
        <v>-</v>
      </c>
      <c r="AF41" s="116" t="str">
        <f t="shared" si="14"/>
        <v>36　-</v>
      </c>
      <c r="AG41" s="63">
        <f t="shared" si="15"/>
        <v>36</v>
      </c>
      <c r="AH41" s="116">
        <f>回答選択肢一覧表!R41</f>
        <v>36</v>
      </c>
      <c r="AI41" s="116" t="str">
        <f>回答選択肢一覧表!S41</f>
        <v>-</v>
      </c>
      <c r="AJ41" s="116" t="str">
        <f t="shared" si="16"/>
        <v>36　-</v>
      </c>
      <c r="AK41" s="63">
        <f t="shared" si="17"/>
        <v>36</v>
      </c>
    </row>
    <row r="42" spans="2:37" x14ac:dyDescent="0.55000000000000004">
      <c r="B42" s="116">
        <f>回答選択肢一覧表!B42</f>
        <v>37</v>
      </c>
      <c r="C42" s="116" t="str">
        <f>回答選択肢一覧表!C42</f>
        <v>-</v>
      </c>
      <c r="D42" s="116" t="str">
        <f t="shared" si="0"/>
        <v>37　-</v>
      </c>
      <c r="E42" s="63">
        <f t="shared" si="1"/>
        <v>37</v>
      </c>
      <c r="F42" s="116">
        <f>回答選択肢一覧表!D42</f>
        <v>37</v>
      </c>
      <c r="G42" s="116" t="str">
        <f>回答選択肢一覧表!E42</f>
        <v>-</v>
      </c>
      <c r="H42" s="116" t="str">
        <f t="shared" si="2"/>
        <v>37　-</v>
      </c>
      <c r="I42" s="63">
        <f t="shared" si="3"/>
        <v>37</v>
      </c>
      <c r="J42" s="116">
        <f>回答選択肢一覧表!F42</f>
        <v>37</v>
      </c>
      <c r="K42" s="116" t="str">
        <f>回答選択肢一覧表!G42</f>
        <v>-</v>
      </c>
      <c r="L42" s="116" t="str">
        <f t="shared" si="4"/>
        <v>37　-</v>
      </c>
      <c r="M42" s="63">
        <f t="shared" si="5"/>
        <v>37</v>
      </c>
      <c r="N42" s="116">
        <f>回答選択肢一覧表!H42</f>
        <v>37</v>
      </c>
      <c r="O42" s="116" t="str">
        <f>回答選択肢一覧表!I42</f>
        <v>-</v>
      </c>
      <c r="P42" s="116" t="str">
        <f t="shared" si="6"/>
        <v>37　-</v>
      </c>
      <c r="Q42" s="63">
        <f t="shared" si="7"/>
        <v>37</v>
      </c>
      <c r="R42" s="116">
        <f>回答選択肢一覧表!J42</f>
        <v>37</v>
      </c>
      <c r="S42" s="116" t="str">
        <f>回答選択肢一覧表!K42</f>
        <v>-</v>
      </c>
      <c r="T42" s="116" t="str">
        <f t="shared" si="8"/>
        <v>37　-</v>
      </c>
      <c r="U42" s="63">
        <f t="shared" si="9"/>
        <v>37</v>
      </c>
      <c r="V42" s="116">
        <f>回答選択肢一覧表!L42</f>
        <v>37</v>
      </c>
      <c r="W42" s="116" t="str">
        <f>回答選択肢一覧表!M42</f>
        <v>-</v>
      </c>
      <c r="X42" s="116" t="str">
        <f t="shared" si="10"/>
        <v>37　-</v>
      </c>
      <c r="Y42" s="63">
        <f t="shared" si="11"/>
        <v>37</v>
      </c>
      <c r="Z42" s="116">
        <f>回答選択肢一覧表!N42</f>
        <v>36</v>
      </c>
      <c r="AA42" s="116" t="str">
        <f>回答選択肢一覧表!O42</f>
        <v>東洋館（吉田七合目）</v>
      </c>
      <c r="AB42" s="116" t="str">
        <f t="shared" si="12"/>
        <v>36　東洋館（吉田七合目）</v>
      </c>
      <c r="AC42" s="63">
        <f t="shared" si="13"/>
        <v>36</v>
      </c>
      <c r="AD42" s="116">
        <f>回答選択肢一覧表!P42</f>
        <v>37</v>
      </c>
      <c r="AE42" s="116" t="str">
        <f>回答選択肢一覧表!Q42</f>
        <v>-</v>
      </c>
      <c r="AF42" s="116" t="str">
        <f t="shared" si="14"/>
        <v>37　-</v>
      </c>
      <c r="AG42" s="63">
        <f t="shared" si="15"/>
        <v>37</v>
      </c>
      <c r="AH42" s="116">
        <f>回答選択肢一覧表!R42</f>
        <v>37</v>
      </c>
      <c r="AI42" s="116" t="str">
        <f>回答選択肢一覧表!S42</f>
        <v>-</v>
      </c>
      <c r="AJ42" s="116" t="str">
        <f t="shared" si="16"/>
        <v>37　-</v>
      </c>
      <c r="AK42" s="63">
        <f t="shared" si="17"/>
        <v>37</v>
      </c>
    </row>
    <row r="43" spans="2:37" x14ac:dyDescent="0.55000000000000004">
      <c r="B43" s="116">
        <f>回答選択肢一覧表!B43</f>
        <v>38</v>
      </c>
      <c r="C43" s="116" t="str">
        <f>回答選択肢一覧表!C43</f>
        <v>-</v>
      </c>
      <c r="D43" s="116" t="str">
        <f t="shared" si="0"/>
        <v>38　-</v>
      </c>
      <c r="E43" s="63">
        <f t="shared" si="1"/>
        <v>38</v>
      </c>
      <c r="F43" s="116">
        <f>回答選択肢一覧表!D43</f>
        <v>38</v>
      </c>
      <c r="G43" s="116" t="str">
        <f>回答選択肢一覧表!E43</f>
        <v>-</v>
      </c>
      <c r="H43" s="116" t="str">
        <f t="shared" si="2"/>
        <v>38　-</v>
      </c>
      <c r="I43" s="63">
        <f t="shared" si="3"/>
        <v>38</v>
      </c>
      <c r="J43" s="116">
        <f>回答選択肢一覧表!F43</f>
        <v>38</v>
      </c>
      <c r="K43" s="116" t="str">
        <f>回答選択肢一覧表!G43</f>
        <v>-</v>
      </c>
      <c r="L43" s="116" t="str">
        <f t="shared" si="4"/>
        <v>38　-</v>
      </c>
      <c r="M43" s="63">
        <f t="shared" si="5"/>
        <v>38</v>
      </c>
      <c r="N43" s="116">
        <f>回答選択肢一覧表!H43</f>
        <v>38</v>
      </c>
      <c r="O43" s="116" t="str">
        <f>回答選択肢一覧表!I43</f>
        <v>-</v>
      </c>
      <c r="P43" s="116" t="str">
        <f t="shared" si="6"/>
        <v>38　-</v>
      </c>
      <c r="Q43" s="63">
        <f t="shared" si="7"/>
        <v>38</v>
      </c>
      <c r="R43" s="116">
        <f>回答選択肢一覧表!J43</f>
        <v>38</v>
      </c>
      <c r="S43" s="116" t="str">
        <f>回答選択肢一覧表!K43</f>
        <v>-</v>
      </c>
      <c r="T43" s="116" t="str">
        <f t="shared" si="8"/>
        <v>38　-</v>
      </c>
      <c r="U43" s="63">
        <f t="shared" si="9"/>
        <v>38</v>
      </c>
      <c r="V43" s="116">
        <f>回答選択肢一覧表!L43</f>
        <v>38</v>
      </c>
      <c r="W43" s="116" t="str">
        <f>回答選択肢一覧表!M43</f>
        <v>-</v>
      </c>
      <c r="X43" s="116" t="str">
        <f t="shared" si="10"/>
        <v>38　-</v>
      </c>
      <c r="Y43" s="63">
        <f t="shared" si="11"/>
        <v>38</v>
      </c>
      <c r="Z43" s="116">
        <f>回答選択肢一覧表!N43</f>
        <v>37</v>
      </c>
      <c r="AA43" s="116" t="str">
        <f>回答選択肢一覧表!O43</f>
        <v>太子館（吉田八合目）</v>
      </c>
      <c r="AB43" s="116" t="str">
        <f t="shared" si="12"/>
        <v>37　太子館（吉田八合目）</v>
      </c>
      <c r="AC43" s="63">
        <f t="shared" si="13"/>
        <v>37</v>
      </c>
      <c r="AD43" s="116">
        <f>回答選択肢一覧表!P43</f>
        <v>38</v>
      </c>
      <c r="AE43" s="116" t="str">
        <f>回答選択肢一覧表!Q43</f>
        <v>-</v>
      </c>
      <c r="AF43" s="116" t="str">
        <f t="shared" si="14"/>
        <v>38　-</v>
      </c>
      <c r="AG43" s="63">
        <f t="shared" si="15"/>
        <v>38</v>
      </c>
      <c r="AH43" s="116">
        <f>回答選択肢一覧表!R43</f>
        <v>38</v>
      </c>
      <c r="AI43" s="116" t="str">
        <f>回答選択肢一覧表!S43</f>
        <v>-</v>
      </c>
      <c r="AJ43" s="116" t="str">
        <f t="shared" si="16"/>
        <v>38　-</v>
      </c>
      <c r="AK43" s="63">
        <f t="shared" si="17"/>
        <v>38</v>
      </c>
    </row>
    <row r="44" spans="2:37" x14ac:dyDescent="0.55000000000000004">
      <c r="B44" s="116">
        <f>回答選択肢一覧表!B44</f>
        <v>39</v>
      </c>
      <c r="C44" s="116" t="str">
        <f>回答選択肢一覧表!C44</f>
        <v>-</v>
      </c>
      <c r="D44" s="116" t="str">
        <f t="shared" si="0"/>
        <v>39　-</v>
      </c>
      <c r="E44" s="63">
        <f t="shared" si="1"/>
        <v>39</v>
      </c>
      <c r="F44" s="116">
        <f>回答選択肢一覧表!D44</f>
        <v>39</v>
      </c>
      <c r="G44" s="116" t="str">
        <f>回答選択肢一覧表!E44</f>
        <v>-</v>
      </c>
      <c r="H44" s="116" t="str">
        <f t="shared" si="2"/>
        <v>39　-</v>
      </c>
      <c r="I44" s="63">
        <f t="shared" si="3"/>
        <v>39</v>
      </c>
      <c r="J44" s="116">
        <f>回答選択肢一覧表!F44</f>
        <v>39</v>
      </c>
      <c r="K44" s="116" t="str">
        <f>回答選択肢一覧表!G44</f>
        <v>-</v>
      </c>
      <c r="L44" s="116" t="str">
        <f t="shared" si="4"/>
        <v>39　-</v>
      </c>
      <c r="M44" s="63">
        <f t="shared" si="5"/>
        <v>39</v>
      </c>
      <c r="N44" s="116">
        <f>回答選択肢一覧表!H44</f>
        <v>39</v>
      </c>
      <c r="O44" s="116" t="str">
        <f>回答選択肢一覧表!I44</f>
        <v>-</v>
      </c>
      <c r="P44" s="116" t="str">
        <f t="shared" si="6"/>
        <v>39　-</v>
      </c>
      <c r="Q44" s="63">
        <f t="shared" si="7"/>
        <v>39</v>
      </c>
      <c r="R44" s="116">
        <f>回答選択肢一覧表!J44</f>
        <v>39</v>
      </c>
      <c r="S44" s="116" t="str">
        <f>回答選択肢一覧表!K44</f>
        <v>-</v>
      </c>
      <c r="T44" s="116" t="str">
        <f t="shared" si="8"/>
        <v>39　-</v>
      </c>
      <c r="U44" s="63">
        <f t="shared" si="9"/>
        <v>39</v>
      </c>
      <c r="V44" s="116">
        <f>回答選択肢一覧表!L44</f>
        <v>39</v>
      </c>
      <c r="W44" s="116" t="str">
        <f>回答選択肢一覧表!M44</f>
        <v>-</v>
      </c>
      <c r="X44" s="116" t="str">
        <f t="shared" si="10"/>
        <v>39　-</v>
      </c>
      <c r="Y44" s="63">
        <f t="shared" si="11"/>
        <v>39</v>
      </c>
      <c r="Z44" s="116">
        <f>回答選択肢一覧表!N44</f>
        <v>38</v>
      </c>
      <c r="AA44" s="116" t="str">
        <f>回答選択肢一覧表!O44</f>
        <v>蓬莱館（吉田八合目）</v>
      </c>
      <c r="AB44" s="116" t="str">
        <f t="shared" si="12"/>
        <v>38　蓬莱館（吉田八合目）</v>
      </c>
      <c r="AC44" s="63">
        <f t="shared" si="13"/>
        <v>38</v>
      </c>
      <c r="AD44" s="116">
        <f>回答選択肢一覧表!P44</f>
        <v>39</v>
      </c>
      <c r="AE44" s="116" t="str">
        <f>回答選択肢一覧表!Q44</f>
        <v>-</v>
      </c>
      <c r="AF44" s="116" t="str">
        <f t="shared" si="14"/>
        <v>39　-</v>
      </c>
      <c r="AG44" s="63">
        <f t="shared" si="15"/>
        <v>39</v>
      </c>
      <c r="AH44" s="116">
        <f>回答選択肢一覧表!R44</f>
        <v>39</v>
      </c>
      <c r="AI44" s="116" t="str">
        <f>回答選択肢一覧表!S44</f>
        <v>-</v>
      </c>
      <c r="AJ44" s="116" t="str">
        <f t="shared" si="16"/>
        <v>39　-</v>
      </c>
      <c r="AK44" s="63">
        <f t="shared" si="17"/>
        <v>39</v>
      </c>
    </row>
    <row r="45" spans="2:37" x14ac:dyDescent="0.55000000000000004">
      <c r="B45" s="116">
        <f>回答選択肢一覧表!B45</f>
        <v>40</v>
      </c>
      <c r="C45" s="116" t="str">
        <f>回答選択肢一覧表!C45</f>
        <v>-</v>
      </c>
      <c r="D45" s="116" t="str">
        <f t="shared" si="0"/>
        <v>40　-</v>
      </c>
      <c r="E45" s="63">
        <f t="shared" si="1"/>
        <v>40</v>
      </c>
      <c r="F45" s="116">
        <f>回答選択肢一覧表!D45</f>
        <v>40</v>
      </c>
      <c r="G45" s="116" t="str">
        <f>回答選択肢一覧表!E45</f>
        <v>-</v>
      </c>
      <c r="H45" s="116" t="str">
        <f t="shared" si="2"/>
        <v>40　-</v>
      </c>
      <c r="I45" s="63">
        <f t="shared" si="3"/>
        <v>40</v>
      </c>
      <c r="J45" s="116">
        <f>回答選択肢一覧表!F45</f>
        <v>40</v>
      </c>
      <c r="K45" s="116" t="str">
        <f>回答選択肢一覧表!G45</f>
        <v>-</v>
      </c>
      <c r="L45" s="116" t="str">
        <f t="shared" si="4"/>
        <v>40　-</v>
      </c>
      <c r="M45" s="63">
        <f t="shared" si="5"/>
        <v>40</v>
      </c>
      <c r="N45" s="116">
        <f>回答選択肢一覧表!H45</f>
        <v>40</v>
      </c>
      <c r="O45" s="116" t="str">
        <f>回答選択肢一覧表!I45</f>
        <v>-</v>
      </c>
      <c r="P45" s="116" t="str">
        <f t="shared" si="6"/>
        <v>40　-</v>
      </c>
      <c r="Q45" s="63">
        <f t="shared" si="7"/>
        <v>40</v>
      </c>
      <c r="R45" s="116">
        <f>回答選択肢一覧表!J45</f>
        <v>40</v>
      </c>
      <c r="S45" s="116" t="str">
        <f>回答選択肢一覧表!K45</f>
        <v>-</v>
      </c>
      <c r="T45" s="116" t="str">
        <f t="shared" si="8"/>
        <v>40　-</v>
      </c>
      <c r="U45" s="63">
        <f t="shared" si="9"/>
        <v>40</v>
      </c>
      <c r="V45" s="116">
        <f>回答選択肢一覧表!L45</f>
        <v>40</v>
      </c>
      <c r="W45" s="116" t="str">
        <f>回答選択肢一覧表!M45</f>
        <v>-</v>
      </c>
      <c r="X45" s="116" t="str">
        <f t="shared" si="10"/>
        <v>40　-</v>
      </c>
      <c r="Y45" s="63">
        <f t="shared" si="11"/>
        <v>40</v>
      </c>
      <c r="Z45" s="116">
        <f>回答選択肢一覧表!N45</f>
        <v>39</v>
      </c>
      <c r="AA45" s="116" t="str">
        <f>回答選択肢一覧表!O45</f>
        <v>白雲荘（吉田八合目）</v>
      </c>
      <c r="AB45" s="116" t="str">
        <f t="shared" si="12"/>
        <v>39　白雲荘（吉田八合目）</v>
      </c>
      <c r="AC45" s="63">
        <f t="shared" si="13"/>
        <v>39</v>
      </c>
      <c r="AD45" s="116">
        <f>回答選択肢一覧表!P45</f>
        <v>40</v>
      </c>
      <c r="AE45" s="116" t="str">
        <f>回答選択肢一覧表!Q45</f>
        <v>-</v>
      </c>
      <c r="AF45" s="116" t="str">
        <f t="shared" si="14"/>
        <v>40　-</v>
      </c>
      <c r="AG45" s="63">
        <f t="shared" si="15"/>
        <v>40</v>
      </c>
      <c r="AH45" s="116">
        <f>回答選択肢一覧表!R45</f>
        <v>40</v>
      </c>
      <c r="AI45" s="116" t="str">
        <f>回答選択肢一覧表!S45</f>
        <v>-</v>
      </c>
      <c r="AJ45" s="116" t="str">
        <f t="shared" si="16"/>
        <v>40　-</v>
      </c>
      <c r="AK45" s="63">
        <f t="shared" si="17"/>
        <v>40</v>
      </c>
    </row>
    <row r="46" spans="2:37" x14ac:dyDescent="0.55000000000000004">
      <c r="B46" s="116">
        <f>回答選択肢一覧表!B46</f>
        <v>41</v>
      </c>
      <c r="C46" s="116" t="str">
        <f>回答選択肢一覧表!C46</f>
        <v>-</v>
      </c>
      <c r="D46" s="116" t="str">
        <f t="shared" si="0"/>
        <v>41　-</v>
      </c>
      <c r="E46" s="63">
        <f t="shared" si="1"/>
        <v>41</v>
      </c>
      <c r="F46" s="116">
        <f>回答選択肢一覧表!D46</f>
        <v>41</v>
      </c>
      <c r="G46" s="116" t="str">
        <f>回答選択肢一覧表!E46</f>
        <v>-</v>
      </c>
      <c r="H46" s="116" t="str">
        <f t="shared" si="2"/>
        <v>41　-</v>
      </c>
      <c r="I46" s="63">
        <f t="shared" si="3"/>
        <v>41</v>
      </c>
      <c r="J46" s="116">
        <f>回答選択肢一覧表!F46</f>
        <v>41</v>
      </c>
      <c r="K46" s="116" t="str">
        <f>回答選択肢一覧表!G46</f>
        <v>-</v>
      </c>
      <c r="L46" s="116" t="str">
        <f t="shared" si="4"/>
        <v>41　-</v>
      </c>
      <c r="M46" s="63">
        <f t="shared" si="5"/>
        <v>41</v>
      </c>
      <c r="N46" s="116">
        <f>回答選択肢一覧表!H46</f>
        <v>41</v>
      </c>
      <c r="O46" s="116" t="str">
        <f>回答選択肢一覧表!I46</f>
        <v>-</v>
      </c>
      <c r="P46" s="116" t="str">
        <f t="shared" si="6"/>
        <v>41　-</v>
      </c>
      <c r="Q46" s="63">
        <f t="shared" si="7"/>
        <v>41</v>
      </c>
      <c r="R46" s="116">
        <f>回答選択肢一覧表!J46</f>
        <v>41</v>
      </c>
      <c r="S46" s="116" t="str">
        <f>回答選択肢一覧表!K46</f>
        <v>-</v>
      </c>
      <c r="T46" s="116" t="str">
        <f t="shared" si="8"/>
        <v>41　-</v>
      </c>
      <c r="U46" s="63">
        <f t="shared" si="9"/>
        <v>41</v>
      </c>
      <c r="V46" s="116">
        <f>回答選択肢一覧表!L46</f>
        <v>41</v>
      </c>
      <c r="W46" s="116" t="str">
        <f>回答選択肢一覧表!M46</f>
        <v>-</v>
      </c>
      <c r="X46" s="116" t="str">
        <f t="shared" si="10"/>
        <v>41　-</v>
      </c>
      <c r="Y46" s="63">
        <f t="shared" si="11"/>
        <v>41</v>
      </c>
      <c r="Z46" s="116">
        <f>回答選択肢一覧表!N46</f>
        <v>40</v>
      </c>
      <c r="AA46" s="116" t="str">
        <f>回答選択肢一覧表!O46</f>
        <v>元祖室（吉田八合目）</v>
      </c>
      <c r="AB46" s="116" t="str">
        <f t="shared" si="12"/>
        <v>40　元祖室（吉田八合目）</v>
      </c>
      <c r="AC46" s="63">
        <f t="shared" si="13"/>
        <v>40</v>
      </c>
      <c r="AD46" s="116">
        <f>回答選択肢一覧表!P46</f>
        <v>41</v>
      </c>
      <c r="AE46" s="116" t="str">
        <f>回答選択肢一覧表!Q46</f>
        <v>-</v>
      </c>
      <c r="AF46" s="116" t="str">
        <f t="shared" si="14"/>
        <v>41　-</v>
      </c>
      <c r="AG46" s="63">
        <f t="shared" si="15"/>
        <v>41</v>
      </c>
      <c r="AH46" s="116">
        <f>回答選択肢一覧表!R46</f>
        <v>41</v>
      </c>
      <c r="AI46" s="116" t="str">
        <f>回答選択肢一覧表!S46</f>
        <v>-</v>
      </c>
      <c r="AJ46" s="116" t="str">
        <f t="shared" si="16"/>
        <v>41　-</v>
      </c>
      <c r="AK46" s="63">
        <f t="shared" si="17"/>
        <v>41</v>
      </c>
    </row>
    <row r="47" spans="2:37" x14ac:dyDescent="0.55000000000000004">
      <c r="B47" s="116">
        <f>回答選択肢一覧表!B47</f>
        <v>42</v>
      </c>
      <c r="C47" s="116" t="str">
        <f>回答選択肢一覧表!C47</f>
        <v>-</v>
      </c>
      <c r="D47" s="116" t="str">
        <f t="shared" si="0"/>
        <v>42　-</v>
      </c>
      <c r="E47" s="63">
        <f t="shared" si="1"/>
        <v>42</v>
      </c>
      <c r="F47" s="116">
        <f>回答選択肢一覧表!D47</f>
        <v>42</v>
      </c>
      <c r="G47" s="116" t="str">
        <f>回答選択肢一覧表!E47</f>
        <v>-</v>
      </c>
      <c r="H47" s="116" t="str">
        <f t="shared" si="2"/>
        <v>42　-</v>
      </c>
      <c r="I47" s="63">
        <f t="shared" si="3"/>
        <v>42</v>
      </c>
      <c r="J47" s="116">
        <f>回答選択肢一覧表!F47</f>
        <v>42</v>
      </c>
      <c r="K47" s="116" t="str">
        <f>回答選択肢一覧表!G47</f>
        <v>-</v>
      </c>
      <c r="L47" s="116" t="str">
        <f t="shared" si="4"/>
        <v>42　-</v>
      </c>
      <c r="M47" s="63">
        <f t="shared" si="5"/>
        <v>42</v>
      </c>
      <c r="N47" s="116">
        <f>回答選択肢一覧表!H47</f>
        <v>42</v>
      </c>
      <c r="O47" s="116" t="str">
        <f>回答選択肢一覧表!I47</f>
        <v>-</v>
      </c>
      <c r="P47" s="116" t="str">
        <f t="shared" si="6"/>
        <v>42　-</v>
      </c>
      <c r="Q47" s="63">
        <f t="shared" si="7"/>
        <v>42</v>
      </c>
      <c r="R47" s="116">
        <f>回答選択肢一覧表!J47</f>
        <v>42</v>
      </c>
      <c r="S47" s="116" t="str">
        <f>回答選択肢一覧表!K47</f>
        <v>-</v>
      </c>
      <c r="T47" s="116" t="str">
        <f t="shared" si="8"/>
        <v>42　-</v>
      </c>
      <c r="U47" s="63">
        <f t="shared" si="9"/>
        <v>42</v>
      </c>
      <c r="V47" s="116">
        <f>回答選択肢一覧表!L47</f>
        <v>42</v>
      </c>
      <c r="W47" s="116" t="str">
        <f>回答選択肢一覧表!M47</f>
        <v>-</v>
      </c>
      <c r="X47" s="116" t="str">
        <f t="shared" si="10"/>
        <v>42　-</v>
      </c>
      <c r="Y47" s="63">
        <f t="shared" si="11"/>
        <v>42</v>
      </c>
      <c r="Z47" s="116">
        <f>回答選択肢一覧表!N47</f>
        <v>41</v>
      </c>
      <c r="AA47" s="116" t="str">
        <f>回答選択肢一覧表!O47</f>
        <v>富士山ホテル（吉田本八合目）</v>
      </c>
      <c r="AB47" s="116" t="str">
        <f t="shared" si="12"/>
        <v>41　富士山ホテル（吉田本八合目）</v>
      </c>
      <c r="AC47" s="63">
        <f t="shared" si="13"/>
        <v>41</v>
      </c>
      <c r="AD47" s="116">
        <f>回答選択肢一覧表!P47</f>
        <v>42</v>
      </c>
      <c r="AE47" s="116" t="str">
        <f>回答選択肢一覧表!Q47</f>
        <v>-</v>
      </c>
      <c r="AF47" s="116" t="str">
        <f t="shared" si="14"/>
        <v>42　-</v>
      </c>
      <c r="AG47" s="63">
        <f t="shared" si="15"/>
        <v>42</v>
      </c>
      <c r="AH47" s="116">
        <f>回答選択肢一覧表!R47</f>
        <v>42</v>
      </c>
      <c r="AI47" s="116" t="str">
        <f>回答選択肢一覧表!S47</f>
        <v>-</v>
      </c>
      <c r="AJ47" s="116" t="str">
        <f t="shared" si="16"/>
        <v>42　-</v>
      </c>
      <c r="AK47" s="63">
        <f t="shared" si="17"/>
        <v>42</v>
      </c>
    </row>
    <row r="48" spans="2:37" x14ac:dyDescent="0.55000000000000004">
      <c r="B48" s="116">
        <f>回答選択肢一覧表!B48</f>
        <v>43</v>
      </c>
      <c r="C48" s="116" t="str">
        <f>回答選択肢一覧表!C48</f>
        <v>-</v>
      </c>
      <c r="D48" s="116" t="str">
        <f t="shared" si="0"/>
        <v>43　-</v>
      </c>
      <c r="E48" s="63">
        <f t="shared" si="1"/>
        <v>43</v>
      </c>
      <c r="F48" s="116">
        <f>回答選択肢一覧表!D48</f>
        <v>43</v>
      </c>
      <c r="G48" s="116" t="str">
        <f>回答選択肢一覧表!E48</f>
        <v>-</v>
      </c>
      <c r="H48" s="116" t="str">
        <f t="shared" si="2"/>
        <v>43　-</v>
      </c>
      <c r="I48" s="63">
        <f t="shared" si="3"/>
        <v>43</v>
      </c>
      <c r="J48" s="116">
        <f>回答選択肢一覧表!F48</f>
        <v>43</v>
      </c>
      <c r="K48" s="116" t="str">
        <f>回答選択肢一覧表!G48</f>
        <v>-</v>
      </c>
      <c r="L48" s="116" t="str">
        <f t="shared" si="4"/>
        <v>43　-</v>
      </c>
      <c r="M48" s="63">
        <f t="shared" si="5"/>
        <v>43</v>
      </c>
      <c r="N48" s="116">
        <f>回答選択肢一覧表!H48</f>
        <v>43</v>
      </c>
      <c r="O48" s="116" t="str">
        <f>回答選択肢一覧表!I48</f>
        <v>-</v>
      </c>
      <c r="P48" s="116" t="str">
        <f t="shared" si="6"/>
        <v>43　-</v>
      </c>
      <c r="Q48" s="63">
        <f t="shared" si="7"/>
        <v>43</v>
      </c>
      <c r="R48" s="116">
        <f>回答選択肢一覧表!J48</f>
        <v>43</v>
      </c>
      <c r="S48" s="116" t="str">
        <f>回答選択肢一覧表!K48</f>
        <v>-</v>
      </c>
      <c r="T48" s="116" t="str">
        <f t="shared" si="8"/>
        <v>43　-</v>
      </c>
      <c r="U48" s="63">
        <f t="shared" si="9"/>
        <v>43</v>
      </c>
      <c r="V48" s="116">
        <f>回答選択肢一覧表!L48</f>
        <v>43</v>
      </c>
      <c r="W48" s="116" t="str">
        <f>回答選択肢一覧表!M48</f>
        <v>-</v>
      </c>
      <c r="X48" s="116" t="str">
        <f t="shared" si="10"/>
        <v>43　-</v>
      </c>
      <c r="Y48" s="63">
        <f t="shared" si="11"/>
        <v>43</v>
      </c>
      <c r="Z48" s="116">
        <f>回答選択肢一覧表!N48</f>
        <v>42</v>
      </c>
      <c r="AA48" s="116" t="str">
        <f>回答選択肢一覧表!O48</f>
        <v>本八合目トモエ館（吉田本八合目）</v>
      </c>
      <c r="AB48" s="116" t="str">
        <f t="shared" si="12"/>
        <v>42　本八合目トモエ館（吉田本八合目）</v>
      </c>
      <c r="AC48" s="63">
        <f t="shared" si="13"/>
        <v>42</v>
      </c>
      <c r="AD48" s="116">
        <f>回答選択肢一覧表!P48</f>
        <v>43</v>
      </c>
      <c r="AE48" s="116" t="str">
        <f>回答選択肢一覧表!Q48</f>
        <v>-</v>
      </c>
      <c r="AF48" s="116" t="str">
        <f t="shared" si="14"/>
        <v>43　-</v>
      </c>
      <c r="AG48" s="63">
        <f t="shared" si="15"/>
        <v>43</v>
      </c>
      <c r="AH48" s="116">
        <f>回答選択肢一覧表!R48</f>
        <v>43</v>
      </c>
      <c r="AI48" s="116" t="str">
        <f>回答選択肢一覧表!S48</f>
        <v>-</v>
      </c>
      <c r="AJ48" s="116" t="str">
        <f t="shared" si="16"/>
        <v>43　-</v>
      </c>
      <c r="AK48" s="63">
        <f t="shared" si="17"/>
        <v>43</v>
      </c>
    </row>
    <row r="49" spans="2:37" x14ac:dyDescent="0.55000000000000004">
      <c r="B49" s="116">
        <f>回答選択肢一覧表!B49</f>
        <v>44</v>
      </c>
      <c r="C49" s="116" t="str">
        <f>回答選択肢一覧表!C49</f>
        <v>-</v>
      </c>
      <c r="D49" s="116" t="str">
        <f t="shared" si="0"/>
        <v>44　-</v>
      </c>
      <c r="E49" s="63">
        <f t="shared" si="1"/>
        <v>44</v>
      </c>
      <c r="F49" s="116">
        <f>回答選択肢一覧表!D49</f>
        <v>44</v>
      </c>
      <c r="G49" s="116" t="str">
        <f>回答選択肢一覧表!E49</f>
        <v>-</v>
      </c>
      <c r="H49" s="116" t="str">
        <f t="shared" si="2"/>
        <v>44　-</v>
      </c>
      <c r="I49" s="63">
        <f t="shared" si="3"/>
        <v>44</v>
      </c>
      <c r="J49" s="116">
        <f>回答選択肢一覧表!F49</f>
        <v>44</v>
      </c>
      <c r="K49" s="116" t="str">
        <f>回答選択肢一覧表!G49</f>
        <v>-</v>
      </c>
      <c r="L49" s="116" t="str">
        <f t="shared" si="4"/>
        <v>44　-</v>
      </c>
      <c r="M49" s="63">
        <f t="shared" si="5"/>
        <v>44</v>
      </c>
      <c r="N49" s="116">
        <f>回答選択肢一覧表!H49</f>
        <v>44</v>
      </c>
      <c r="O49" s="116" t="str">
        <f>回答選択肢一覧表!I49</f>
        <v>-</v>
      </c>
      <c r="P49" s="116" t="str">
        <f t="shared" si="6"/>
        <v>44　-</v>
      </c>
      <c r="Q49" s="63">
        <f t="shared" si="7"/>
        <v>44</v>
      </c>
      <c r="R49" s="116">
        <f>回答選択肢一覧表!J49</f>
        <v>44</v>
      </c>
      <c r="S49" s="116" t="str">
        <f>回答選択肢一覧表!K49</f>
        <v>-</v>
      </c>
      <c r="T49" s="116" t="str">
        <f t="shared" si="8"/>
        <v>44　-</v>
      </c>
      <c r="U49" s="63">
        <f t="shared" si="9"/>
        <v>44</v>
      </c>
      <c r="V49" s="116">
        <f>回答選択肢一覧表!L49</f>
        <v>44</v>
      </c>
      <c r="W49" s="116" t="str">
        <f>回答選択肢一覧表!M49</f>
        <v>-</v>
      </c>
      <c r="X49" s="116" t="str">
        <f t="shared" si="10"/>
        <v>44　-</v>
      </c>
      <c r="Y49" s="63">
        <f t="shared" si="11"/>
        <v>44</v>
      </c>
      <c r="Z49" s="120">
        <f>回答選択肢一覧表!N49</f>
        <v>43</v>
      </c>
      <c r="AA49" s="116" t="str">
        <f>回答選択肢一覧表!O49</f>
        <v>御来光館（吉田八合五勺）</v>
      </c>
      <c r="AB49" s="116" t="str">
        <f t="shared" si="12"/>
        <v>43　御来光館（吉田八合五勺）</v>
      </c>
      <c r="AC49" s="63">
        <f t="shared" si="13"/>
        <v>43</v>
      </c>
      <c r="AD49" s="116">
        <f>回答選択肢一覧表!P49</f>
        <v>44</v>
      </c>
      <c r="AE49" s="116" t="str">
        <f>回答選択肢一覧表!Q49</f>
        <v>-</v>
      </c>
      <c r="AF49" s="116" t="str">
        <f t="shared" si="14"/>
        <v>44　-</v>
      </c>
      <c r="AG49" s="63">
        <f t="shared" si="15"/>
        <v>44</v>
      </c>
      <c r="AH49" s="116">
        <f>回答選択肢一覧表!R49</f>
        <v>44</v>
      </c>
      <c r="AI49" s="116" t="str">
        <f>回答選択肢一覧表!S49</f>
        <v>-</v>
      </c>
      <c r="AJ49" s="116" t="str">
        <f t="shared" si="16"/>
        <v>44　-</v>
      </c>
      <c r="AK49" s="63">
        <f t="shared" si="17"/>
        <v>44</v>
      </c>
    </row>
    <row r="50" spans="2:37" x14ac:dyDescent="0.55000000000000004">
      <c r="Z50" s="57"/>
      <c r="AA50" s="57"/>
      <c r="AB50" s="57"/>
    </row>
    <row r="51" spans="2:37" x14ac:dyDescent="0.55000000000000004">
      <c r="B51" s="116" t="s">
        <v>40</v>
      </c>
      <c r="C51" s="116"/>
    </row>
    <row r="52" spans="2:37" x14ac:dyDescent="0.55000000000000004">
      <c r="B52" s="63" t="s">
        <v>45</v>
      </c>
      <c r="C52" s="49"/>
      <c r="D52" s="64"/>
      <c r="E52" s="64"/>
      <c r="F52" s="63" t="s">
        <v>48</v>
      </c>
      <c r="G52" s="49"/>
      <c r="H52" s="64"/>
      <c r="I52" s="64"/>
      <c r="J52" s="63" t="s">
        <v>27</v>
      </c>
      <c r="K52" s="49"/>
      <c r="L52" s="64"/>
      <c r="M52" s="64"/>
      <c r="N52" s="63" t="s">
        <v>25</v>
      </c>
      <c r="O52" s="49"/>
      <c r="P52" s="64"/>
      <c r="Q52" s="64"/>
      <c r="R52" s="63" t="s">
        <v>51</v>
      </c>
      <c r="S52" s="49"/>
      <c r="T52" s="64"/>
      <c r="U52" s="64"/>
      <c r="V52" s="63" t="s">
        <v>52</v>
      </c>
      <c r="W52" s="49"/>
      <c r="X52" s="64"/>
      <c r="Y52" s="64"/>
      <c r="Z52" s="63" t="s">
        <v>53</v>
      </c>
      <c r="AA52" s="49"/>
      <c r="AB52" s="116"/>
    </row>
    <row r="53" spans="2:37" x14ac:dyDescent="0.55000000000000004">
      <c r="B53" s="63"/>
      <c r="C53" s="116" t="str">
        <f>回答選択肢一覧表!C53</f>
        <v>直接入力規則を設定した</v>
      </c>
      <c r="D53" s="63" t="str">
        <f>C53</f>
        <v>直接入力規則を設定した</v>
      </c>
      <c r="E53" s="63"/>
      <c r="F53" s="63"/>
      <c r="G53" s="116" t="str">
        <f>回答選択肢一覧表!E53</f>
        <v>要入力</v>
      </c>
      <c r="H53" s="63" t="str">
        <f>G53</f>
        <v>要入力</v>
      </c>
      <c r="I53" s="63"/>
      <c r="J53" s="63"/>
      <c r="K53" s="116" t="str">
        <f>回答選択肢一覧表!G53</f>
        <v>要入力</v>
      </c>
      <c r="L53" s="63" t="str">
        <f>K53</f>
        <v>要入力</v>
      </c>
      <c r="M53" s="63"/>
      <c r="N53" s="63"/>
      <c r="O53" s="116" t="str">
        <f>回答選択肢一覧表!I53</f>
        <v>要入力</v>
      </c>
      <c r="P53" s="63" t="str">
        <f>O53</f>
        <v>要入力</v>
      </c>
      <c r="Q53" s="63"/>
      <c r="R53" s="63"/>
      <c r="S53" s="116" t="str">
        <f>回答選択肢一覧表!K53</f>
        <v>要入力</v>
      </c>
      <c r="T53" s="63" t="str">
        <f>S53</f>
        <v>要入力</v>
      </c>
      <c r="U53" s="63"/>
      <c r="V53" s="63"/>
      <c r="W53" s="116" t="str">
        <f>回答選択肢一覧表!M53</f>
        <v>要入力</v>
      </c>
      <c r="X53" s="63" t="str">
        <f>W53</f>
        <v>要入力</v>
      </c>
      <c r="Y53" s="63"/>
      <c r="Z53" s="63"/>
      <c r="AA53" s="116" t="str">
        <f>回答選択肢一覧表!O53</f>
        <v>要入力</v>
      </c>
      <c r="AB53" s="63" t="str">
        <f>AA53</f>
        <v>要入力</v>
      </c>
      <c r="AC53" s="63"/>
    </row>
    <row r="54" spans="2:37" x14ac:dyDescent="0.55000000000000004">
      <c r="B54" s="63">
        <f>回答選択肢一覧表!B54</f>
        <v>1</v>
      </c>
      <c r="C54" s="116">
        <f>回答選択肢一覧表!C54</f>
        <v>0</v>
      </c>
      <c r="D54" s="116" t="str">
        <f t="shared" ref="D54:D101" si="18">B54&amp;"　"&amp;C54</f>
        <v>1　0</v>
      </c>
      <c r="E54" s="63">
        <f t="shared" ref="E54:E101" si="19">B54</f>
        <v>1</v>
      </c>
      <c r="F54" s="116">
        <f>回答選択肢一覧表!D54</f>
        <v>1</v>
      </c>
      <c r="G54" s="116" t="str">
        <f>回答選択肢一覧表!E54</f>
        <v>男性</v>
      </c>
      <c r="H54" s="116" t="str">
        <f t="shared" ref="H54:H101" si="20">F54&amp;"　"&amp;G54</f>
        <v>1　男性</v>
      </c>
      <c r="I54" s="63">
        <f t="shared" ref="I54:I101" si="21">F54</f>
        <v>1</v>
      </c>
      <c r="J54" s="116">
        <f>回答選択肢一覧表!F54</f>
        <v>1</v>
      </c>
      <c r="K54" s="116" t="str">
        <f>回答選択肢一覧表!G54</f>
        <v>日本</v>
      </c>
      <c r="L54" s="116" t="str">
        <f t="shared" ref="L54:L101" si="22">J54&amp;"　"&amp;K54</f>
        <v>1　日本</v>
      </c>
      <c r="M54" s="63">
        <f t="shared" ref="M54:M101" si="23">J54</f>
        <v>1</v>
      </c>
      <c r="N54" s="116">
        <f>回答選択肢一覧表!H54</f>
        <v>0</v>
      </c>
      <c r="O54" s="116" t="str">
        <f>回答選択肢一覧表!I54</f>
        <v>日本国外</v>
      </c>
      <c r="P54" s="116" t="str">
        <f t="shared" ref="P54:P102" si="24">N54&amp;"　"&amp;O54</f>
        <v>0　日本国外</v>
      </c>
      <c r="Q54" s="63">
        <f t="shared" ref="Q54:Q101" si="25">N54</f>
        <v>0</v>
      </c>
      <c r="R54" s="116">
        <f>回答選択肢一覧表!J54</f>
        <v>1</v>
      </c>
      <c r="S54" s="116" t="str">
        <f>回答選択肢一覧表!K54</f>
        <v>日本</v>
      </c>
      <c r="T54" s="116" t="str">
        <f t="shared" ref="T54:T101" si="26">R54&amp;"　"&amp;S54</f>
        <v>1　日本</v>
      </c>
      <c r="U54" s="63">
        <f t="shared" ref="U54:U101" si="27">R54</f>
        <v>1</v>
      </c>
      <c r="V54" s="116">
        <f>回答選択肢一覧表!L54</f>
        <v>1</v>
      </c>
      <c r="W54" s="116" t="str">
        <f>回答選択肢一覧表!M54</f>
        <v>0回（今回が初めて）</v>
      </c>
      <c r="X54" s="116" t="str">
        <f t="shared" ref="X54:X101" si="28">V54&amp;"　"&amp;W54</f>
        <v>1　0回（今回が初めて）</v>
      </c>
      <c r="Y54" s="63">
        <f t="shared" ref="Y54:Y101" si="29">V54</f>
        <v>1</v>
      </c>
      <c r="Z54" s="116">
        <f>回答選択肢一覧表!N54</f>
        <v>1</v>
      </c>
      <c r="AA54" s="116" t="str">
        <f>回答選択肢一覧表!O54</f>
        <v>ほぼ運動しない</v>
      </c>
      <c r="AB54" s="116" t="str">
        <f t="shared" ref="AB54:AB101" si="30">Z54&amp;"　"&amp;AA54</f>
        <v>1　ほぼ運動しない</v>
      </c>
      <c r="AC54" s="63">
        <f t="shared" ref="AC54:AC101" si="31">Z54</f>
        <v>1</v>
      </c>
    </row>
    <row r="55" spans="2:37" x14ac:dyDescent="0.55000000000000004">
      <c r="B55" s="63">
        <f>回答選択肢一覧表!B55</f>
        <v>2</v>
      </c>
      <c r="C55" s="116">
        <f>回答選択肢一覧表!C55</f>
        <v>0</v>
      </c>
      <c r="D55" s="116" t="str">
        <f t="shared" si="18"/>
        <v>2　0</v>
      </c>
      <c r="E55" s="63">
        <f t="shared" si="19"/>
        <v>2</v>
      </c>
      <c r="F55" s="116">
        <f>回答選択肢一覧表!D55</f>
        <v>2</v>
      </c>
      <c r="G55" s="116" t="str">
        <f>回答選択肢一覧表!E55</f>
        <v>女性</v>
      </c>
      <c r="H55" s="116" t="str">
        <f t="shared" si="20"/>
        <v>2　女性</v>
      </c>
      <c r="I55" s="63">
        <f t="shared" si="21"/>
        <v>2</v>
      </c>
      <c r="J55" s="116">
        <f>回答選択肢一覧表!F55</f>
        <v>2</v>
      </c>
      <c r="K55" s="116" t="str">
        <f>回答選択肢一覧表!G55</f>
        <v>中国</v>
      </c>
      <c r="L55" s="116" t="str">
        <f t="shared" si="22"/>
        <v>2　中国</v>
      </c>
      <c r="M55" s="63">
        <f t="shared" si="23"/>
        <v>2</v>
      </c>
      <c r="N55" s="116">
        <f>回答選択肢一覧表!H55</f>
        <v>1</v>
      </c>
      <c r="O55" s="116" t="str">
        <f>回答選択肢一覧表!I55</f>
        <v>北海道</v>
      </c>
      <c r="P55" s="116" t="str">
        <f t="shared" si="24"/>
        <v>1　北海道</v>
      </c>
      <c r="Q55" s="63">
        <f t="shared" si="25"/>
        <v>1</v>
      </c>
      <c r="R55" s="116">
        <f>回答選択肢一覧表!J55</f>
        <v>2</v>
      </c>
      <c r="S55" s="116" t="str">
        <f>回答選択肢一覧表!K55</f>
        <v>中国</v>
      </c>
      <c r="T55" s="116" t="str">
        <f t="shared" si="26"/>
        <v>2　中国</v>
      </c>
      <c r="U55" s="63">
        <f t="shared" si="27"/>
        <v>2</v>
      </c>
      <c r="V55" s="116">
        <f>回答選択肢一覧表!L55</f>
        <v>2</v>
      </c>
      <c r="W55" s="116" t="str">
        <f>回答選択肢一覧表!M55</f>
        <v>1～3回</v>
      </c>
      <c r="X55" s="116" t="str">
        <f t="shared" si="28"/>
        <v>2　1～3回</v>
      </c>
      <c r="Y55" s="63">
        <f t="shared" si="29"/>
        <v>2</v>
      </c>
      <c r="Z55" s="116">
        <f>回答選択肢一覧表!N55</f>
        <v>2</v>
      </c>
      <c r="AA55" s="116" t="str">
        <f>回答選択肢一覧表!O55</f>
        <v>散歩・ストレッチ・自転車移動など</v>
      </c>
      <c r="AB55" s="116" t="str">
        <f t="shared" si="30"/>
        <v>2　散歩・ストレッチ・自転車移動など</v>
      </c>
      <c r="AC55" s="63">
        <f t="shared" si="31"/>
        <v>2</v>
      </c>
    </row>
    <row r="56" spans="2:37" x14ac:dyDescent="0.55000000000000004">
      <c r="B56" s="63">
        <f>回答選択肢一覧表!B56</f>
        <v>3</v>
      </c>
      <c r="C56" s="116">
        <f>回答選択肢一覧表!C56</f>
        <v>0</v>
      </c>
      <c r="D56" s="116" t="str">
        <f t="shared" si="18"/>
        <v>3　0</v>
      </c>
      <c r="E56" s="63">
        <f t="shared" si="19"/>
        <v>3</v>
      </c>
      <c r="F56" s="116">
        <f>回答選択肢一覧表!D56</f>
        <v>3</v>
      </c>
      <c r="G56" s="116" t="str">
        <f>回答選択肢一覧表!E56</f>
        <v>その他</v>
      </c>
      <c r="H56" s="116" t="str">
        <f t="shared" si="20"/>
        <v>3　その他</v>
      </c>
      <c r="I56" s="63">
        <f t="shared" si="21"/>
        <v>3</v>
      </c>
      <c r="J56" s="116">
        <f>回答選択肢一覧表!F56</f>
        <v>3</v>
      </c>
      <c r="K56" s="116" t="str">
        <f>回答選択肢一覧表!G56</f>
        <v>香港</v>
      </c>
      <c r="L56" s="116" t="str">
        <f t="shared" si="22"/>
        <v>3　香港</v>
      </c>
      <c r="M56" s="63">
        <f t="shared" si="23"/>
        <v>3</v>
      </c>
      <c r="N56" s="116">
        <f>回答選択肢一覧表!H56</f>
        <v>2</v>
      </c>
      <c r="O56" s="116" t="str">
        <f>回答選択肢一覧表!I56</f>
        <v>青森県</v>
      </c>
      <c r="P56" s="116" t="str">
        <f t="shared" si="24"/>
        <v>2　青森県</v>
      </c>
      <c r="Q56" s="63">
        <f t="shared" si="25"/>
        <v>2</v>
      </c>
      <c r="R56" s="116">
        <f>回答選択肢一覧表!J56</f>
        <v>3</v>
      </c>
      <c r="S56" s="116" t="str">
        <f>回答選択肢一覧表!K56</f>
        <v>香港</v>
      </c>
      <c r="T56" s="116" t="str">
        <f t="shared" si="26"/>
        <v>3　香港</v>
      </c>
      <c r="U56" s="63">
        <f t="shared" si="27"/>
        <v>3</v>
      </c>
      <c r="V56" s="116">
        <f>回答選択肢一覧表!L56</f>
        <v>3</v>
      </c>
      <c r="W56" s="116" t="str">
        <f>回答選択肢一覧表!M56</f>
        <v>4～9回</v>
      </c>
      <c r="X56" s="116" t="str">
        <f t="shared" si="28"/>
        <v>3　4～9回</v>
      </c>
      <c r="Y56" s="63">
        <f t="shared" si="29"/>
        <v>3</v>
      </c>
      <c r="Z56" s="116">
        <f>回答選択肢一覧表!N56</f>
        <v>3</v>
      </c>
      <c r="AA56" s="116" t="str">
        <f>回答選択肢一覧表!O56</f>
        <v>ジョギング・ジム・ゴルフ・週末のハイキングなど</v>
      </c>
      <c r="AB56" s="116" t="str">
        <f t="shared" si="30"/>
        <v>3　ジョギング・ジム・ゴルフ・週末のハイキングなど</v>
      </c>
      <c r="AC56" s="63">
        <f t="shared" si="31"/>
        <v>3</v>
      </c>
    </row>
    <row r="57" spans="2:37" x14ac:dyDescent="0.55000000000000004">
      <c r="B57" s="63">
        <f>回答選択肢一覧表!B57</f>
        <v>4</v>
      </c>
      <c r="C57" s="116">
        <f>回答選択肢一覧表!C57</f>
        <v>0</v>
      </c>
      <c r="D57" s="116" t="str">
        <f t="shared" si="18"/>
        <v>4　0</v>
      </c>
      <c r="E57" s="63">
        <f t="shared" si="19"/>
        <v>4</v>
      </c>
      <c r="F57" s="116">
        <f>回答選択肢一覧表!D57</f>
        <v>4</v>
      </c>
      <c r="G57" s="116" t="str">
        <f>回答選択肢一覧表!E57</f>
        <v>回答しない</v>
      </c>
      <c r="H57" s="116" t="str">
        <f t="shared" si="20"/>
        <v>4　回答しない</v>
      </c>
      <c r="I57" s="63">
        <f t="shared" si="21"/>
        <v>4</v>
      </c>
      <c r="J57" s="116">
        <f>回答選択肢一覧表!F57</f>
        <v>4</v>
      </c>
      <c r="K57" s="116" t="str">
        <f>回答選択肢一覧表!G57</f>
        <v>インドネシア</v>
      </c>
      <c r="L57" s="116" t="str">
        <f t="shared" si="22"/>
        <v>4　インドネシア</v>
      </c>
      <c r="M57" s="63">
        <f t="shared" si="23"/>
        <v>4</v>
      </c>
      <c r="N57" s="116">
        <f>回答選択肢一覧表!H57</f>
        <v>3</v>
      </c>
      <c r="O57" s="116" t="str">
        <f>回答選択肢一覧表!I57</f>
        <v>岩手県</v>
      </c>
      <c r="P57" s="116" t="str">
        <f t="shared" si="24"/>
        <v>3　岩手県</v>
      </c>
      <c r="Q57" s="63">
        <f t="shared" si="25"/>
        <v>3</v>
      </c>
      <c r="R57" s="116">
        <f>回答選択肢一覧表!J57</f>
        <v>4</v>
      </c>
      <c r="S57" s="116" t="str">
        <f>回答選択肢一覧表!K57</f>
        <v>インドネシア</v>
      </c>
      <c r="T57" s="116" t="str">
        <f t="shared" si="26"/>
        <v>4　インドネシア</v>
      </c>
      <c r="U57" s="63">
        <f t="shared" si="27"/>
        <v>4</v>
      </c>
      <c r="V57" s="116">
        <f>回答選択肢一覧表!L57</f>
        <v>4</v>
      </c>
      <c r="W57" s="116" t="str">
        <f>回答選択肢一覧表!M57</f>
        <v>10回以上</v>
      </c>
      <c r="X57" s="116" t="str">
        <f t="shared" si="28"/>
        <v>4　10回以上</v>
      </c>
      <c r="Y57" s="63">
        <f t="shared" si="29"/>
        <v>4</v>
      </c>
      <c r="Z57" s="116">
        <f>回答選択肢一覧表!N57</f>
        <v>4</v>
      </c>
      <c r="AA57" s="116" t="str">
        <f>回答選択肢一覧表!O57</f>
        <v>ランニング・水泳・登山など</v>
      </c>
      <c r="AB57" s="116" t="str">
        <f t="shared" si="30"/>
        <v>4　ランニング・水泳・登山など</v>
      </c>
      <c r="AC57" s="63">
        <f t="shared" si="31"/>
        <v>4</v>
      </c>
    </row>
    <row r="58" spans="2:37" x14ac:dyDescent="0.55000000000000004">
      <c r="B58" s="63">
        <f>回答選択肢一覧表!B58</f>
        <v>5</v>
      </c>
      <c r="C58" s="116">
        <f>回答選択肢一覧表!C58</f>
        <v>0</v>
      </c>
      <c r="D58" s="116" t="str">
        <f t="shared" si="18"/>
        <v>5　0</v>
      </c>
      <c r="E58" s="63">
        <f t="shared" si="19"/>
        <v>5</v>
      </c>
      <c r="F58" s="116">
        <f>回答選択肢一覧表!D58</f>
        <v>5</v>
      </c>
      <c r="G58" s="116" t="str">
        <f>回答選択肢一覧表!E58</f>
        <v>-</v>
      </c>
      <c r="H58" s="116" t="str">
        <f t="shared" si="20"/>
        <v>5　-</v>
      </c>
      <c r="I58" s="63">
        <f t="shared" si="21"/>
        <v>5</v>
      </c>
      <c r="J58" s="116">
        <f>回答選択肢一覧表!F58</f>
        <v>5</v>
      </c>
      <c r="K58" s="116" t="str">
        <f>回答選択肢一覧表!G58</f>
        <v>マレーシア</v>
      </c>
      <c r="L58" s="116" t="str">
        <f t="shared" si="22"/>
        <v>5　マレーシア</v>
      </c>
      <c r="M58" s="63">
        <f t="shared" si="23"/>
        <v>5</v>
      </c>
      <c r="N58" s="116">
        <f>回答選択肢一覧表!H58</f>
        <v>4</v>
      </c>
      <c r="O58" s="116" t="str">
        <f>回答選択肢一覧表!I58</f>
        <v>宮城県</v>
      </c>
      <c r="P58" s="116" t="str">
        <f t="shared" si="24"/>
        <v>4　宮城県</v>
      </c>
      <c r="Q58" s="63">
        <f t="shared" si="25"/>
        <v>4</v>
      </c>
      <c r="R58" s="116">
        <f>回答選択肢一覧表!J58</f>
        <v>5</v>
      </c>
      <c r="S58" s="116" t="str">
        <f>回答選択肢一覧表!K58</f>
        <v>マレーシア</v>
      </c>
      <c r="T58" s="116" t="str">
        <f t="shared" si="26"/>
        <v>5　マレーシア</v>
      </c>
      <c r="U58" s="63">
        <f t="shared" si="27"/>
        <v>5</v>
      </c>
      <c r="V58" s="116">
        <f>回答選択肢一覧表!L58</f>
        <v>5</v>
      </c>
      <c r="W58" s="116" t="str">
        <f>回答選択肢一覧表!M58</f>
        <v>回答しない</v>
      </c>
      <c r="X58" s="116" t="str">
        <f t="shared" si="28"/>
        <v>5　回答しない</v>
      </c>
      <c r="Y58" s="63">
        <f t="shared" si="29"/>
        <v>5</v>
      </c>
      <c r="Z58" s="116">
        <f>回答選択肢一覧表!N58</f>
        <v>5</v>
      </c>
      <c r="AA58" s="116" t="str">
        <f>回答選択肢一覧表!O58</f>
        <v>部活動・競技スポーツ・マラソン大会などのトレーニング</v>
      </c>
      <c r="AB58" s="116" t="str">
        <f t="shared" si="30"/>
        <v>5　部活動・競技スポーツ・マラソン大会などのトレーニング</v>
      </c>
      <c r="AC58" s="63">
        <f t="shared" si="31"/>
        <v>5</v>
      </c>
    </row>
    <row r="59" spans="2:37" x14ac:dyDescent="0.55000000000000004">
      <c r="B59" s="63">
        <f>回答選択肢一覧表!B59</f>
        <v>6</v>
      </c>
      <c r="C59" s="116">
        <f>回答選択肢一覧表!C59</f>
        <v>0</v>
      </c>
      <c r="D59" s="116" t="str">
        <f t="shared" si="18"/>
        <v>6　0</v>
      </c>
      <c r="E59" s="63">
        <f t="shared" si="19"/>
        <v>6</v>
      </c>
      <c r="F59" s="116">
        <f>回答選択肢一覧表!D59</f>
        <v>6</v>
      </c>
      <c r="G59" s="116" t="str">
        <f>回答選択肢一覧表!E59</f>
        <v>-</v>
      </c>
      <c r="H59" s="116" t="str">
        <f t="shared" si="20"/>
        <v>6　-</v>
      </c>
      <c r="I59" s="63">
        <f t="shared" si="21"/>
        <v>6</v>
      </c>
      <c r="J59" s="116">
        <f>回答選択肢一覧表!F59</f>
        <v>6</v>
      </c>
      <c r="K59" s="116" t="str">
        <f>回答選択肢一覧表!G59</f>
        <v>フィリピン</v>
      </c>
      <c r="L59" s="116" t="str">
        <f t="shared" si="22"/>
        <v>6　フィリピン</v>
      </c>
      <c r="M59" s="63">
        <f t="shared" si="23"/>
        <v>6</v>
      </c>
      <c r="N59" s="116">
        <f>回答選択肢一覧表!H59</f>
        <v>5</v>
      </c>
      <c r="O59" s="116" t="str">
        <f>回答選択肢一覧表!I59</f>
        <v>秋田県</v>
      </c>
      <c r="P59" s="116" t="str">
        <f t="shared" si="24"/>
        <v>5　秋田県</v>
      </c>
      <c r="Q59" s="63">
        <f t="shared" si="25"/>
        <v>5</v>
      </c>
      <c r="R59" s="116">
        <f>回答選択肢一覧表!J59</f>
        <v>6</v>
      </c>
      <c r="S59" s="116" t="str">
        <f>回答選択肢一覧表!K59</f>
        <v>フィリピン</v>
      </c>
      <c r="T59" s="116" t="str">
        <f t="shared" si="26"/>
        <v>6　フィリピン</v>
      </c>
      <c r="U59" s="63">
        <f t="shared" si="27"/>
        <v>6</v>
      </c>
      <c r="V59" s="116">
        <f>回答選択肢一覧表!L59</f>
        <v>6</v>
      </c>
      <c r="W59" s="116" t="str">
        <f>回答選択肢一覧表!M59</f>
        <v>-</v>
      </c>
      <c r="X59" s="116" t="str">
        <f t="shared" si="28"/>
        <v>6　-</v>
      </c>
      <c r="Y59" s="63">
        <f t="shared" si="29"/>
        <v>6</v>
      </c>
      <c r="Z59" s="116">
        <f>回答選択肢一覧表!N59</f>
        <v>6</v>
      </c>
      <c r="AA59" s="116" t="str">
        <f>回答選択肢一覧表!O59</f>
        <v>回答しない</v>
      </c>
      <c r="AB59" s="116" t="str">
        <f t="shared" si="30"/>
        <v>6　回答しない</v>
      </c>
      <c r="AC59" s="63">
        <f t="shared" si="31"/>
        <v>6</v>
      </c>
    </row>
    <row r="60" spans="2:37" x14ac:dyDescent="0.55000000000000004">
      <c r="B60" s="63">
        <f>回答選択肢一覧表!B60</f>
        <v>7</v>
      </c>
      <c r="C60" s="116">
        <f>回答選択肢一覧表!C60</f>
        <v>0</v>
      </c>
      <c r="D60" s="116" t="str">
        <f t="shared" si="18"/>
        <v>7　0</v>
      </c>
      <c r="E60" s="63">
        <f t="shared" si="19"/>
        <v>7</v>
      </c>
      <c r="F60" s="116">
        <f>回答選択肢一覧表!D60</f>
        <v>7</v>
      </c>
      <c r="G60" s="116" t="str">
        <f>回答選択肢一覧表!E60</f>
        <v>-</v>
      </c>
      <c r="H60" s="116" t="str">
        <f t="shared" si="20"/>
        <v>7　-</v>
      </c>
      <c r="I60" s="63">
        <f t="shared" si="21"/>
        <v>7</v>
      </c>
      <c r="J60" s="116">
        <f>回答選択肢一覧表!F60</f>
        <v>7</v>
      </c>
      <c r="K60" s="116" t="str">
        <f>回答選択肢一覧表!G60</f>
        <v>大韓民国</v>
      </c>
      <c r="L60" s="116" t="str">
        <f t="shared" si="22"/>
        <v>7　大韓民国</v>
      </c>
      <c r="M60" s="63">
        <f t="shared" si="23"/>
        <v>7</v>
      </c>
      <c r="N60" s="116">
        <f>回答選択肢一覧表!H60</f>
        <v>6</v>
      </c>
      <c r="O60" s="116" t="str">
        <f>回答選択肢一覧表!I60</f>
        <v>山形県</v>
      </c>
      <c r="P60" s="116" t="str">
        <f t="shared" si="24"/>
        <v>6　山形県</v>
      </c>
      <c r="Q60" s="63">
        <f t="shared" si="25"/>
        <v>6</v>
      </c>
      <c r="R60" s="116">
        <f>回答選択肢一覧表!J60</f>
        <v>7</v>
      </c>
      <c r="S60" s="116" t="str">
        <f>回答選択肢一覧表!K60</f>
        <v>大韓民国</v>
      </c>
      <c r="T60" s="116" t="str">
        <f t="shared" si="26"/>
        <v>7　大韓民国</v>
      </c>
      <c r="U60" s="63">
        <f t="shared" si="27"/>
        <v>7</v>
      </c>
      <c r="V60" s="116">
        <f>回答選択肢一覧表!L60</f>
        <v>7</v>
      </c>
      <c r="W60" s="116" t="str">
        <f>回答選択肢一覧表!M60</f>
        <v>-</v>
      </c>
      <c r="X60" s="116" t="str">
        <f t="shared" si="28"/>
        <v>7　-</v>
      </c>
      <c r="Y60" s="63">
        <f t="shared" si="29"/>
        <v>7</v>
      </c>
      <c r="Z60" s="116">
        <f>回答選択肢一覧表!N60</f>
        <v>7</v>
      </c>
      <c r="AA60" s="116" t="str">
        <f>回答選択肢一覧表!O60</f>
        <v>-</v>
      </c>
      <c r="AB60" s="116" t="str">
        <f t="shared" si="30"/>
        <v>7　-</v>
      </c>
      <c r="AC60" s="63">
        <f t="shared" si="31"/>
        <v>7</v>
      </c>
    </row>
    <row r="61" spans="2:37" x14ac:dyDescent="0.55000000000000004">
      <c r="B61" s="63">
        <f>回答選択肢一覧表!B61</f>
        <v>8</v>
      </c>
      <c r="C61" s="116">
        <f>回答選択肢一覧表!C61</f>
        <v>0</v>
      </c>
      <c r="D61" s="116" t="str">
        <f t="shared" si="18"/>
        <v>8　0</v>
      </c>
      <c r="E61" s="63">
        <f t="shared" si="19"/>
        <v>8</v>
      </c>
      <c r="F61" s="116">
        <f>回答選択肢一覧表!D61</f>
        <v>8</v>
      </c>
      <c r="G61" s="116" t="str">
        <f>回答選択肢一覧表!E61</f>
        <v>-</v>
      </c>
      <c r="H61" s="116" t="str">
        <f t="shared" si="20"/>
        <v>8　-</v>
      </c>
      <c r="I61" s="63">
        <f t="shared" si="21"/>
        <v>8</v>
      </c>
      <c r="J61" s="116">
        <f>回答選択肢一覧表!F61</f>
        <v>8</v>
      </c>
      <c r="K61" s="116" t="str">
        <f>回答選択肢一覧表!G61</f>
        <v>シンガポール</v>
      </c>
      <c r="L61" s="116" t="str">
        <f t="shared" si="22"/>
        <v>8　シンガポール</v>
      </c>
      <c r="M61" s="63">
        <f t="shared" si="23"/>
        <v>8</v>
      </c>
      <c r="N61" s="116">
        <f>回答選択肢一覧表!H61</f>
        <v>7</v>
      </c>
      <c r="O61" s="116" t="str">
        <f>回答選択肢一覧表!I61</f>
        <v>福島県</v>
      </c>
      <c r="P61" s="116" t="str">
        <f t="shared" si="24"/>
        <v>7　福島県</v>
      </c>
      <c r="Q61" s="63">
        <f t="shared" si="25"/>
        <v>7</v>
      </c>
      <c r="R61" s="116">
        <f>回答選択肢一覧表!J61</f>
        <v>8</v>
      </c>
      <c r="S61" s="116" t="str">
        <f>回答選択肢一覧表!K61</f>
        <v>シンガポール</v>
      </c>
      <c r="T61" s="116" t="str">
        <f t="shared" si="26"/>
        <v>8　シンガポール</v>
      </c>
      <c r="U61" s="63">
        <f t="shared" si="27"/>
        <v>8</v>
      </c>
      <c r="V61" s="116">
        <f>回答選択肢一覧表!L61</f>
        <v>8</v>
      </c>
      <c r="W61" s="116" t="str">
        <f>回答選択肢一覧表!M61</f>
        <v>-</v>
      </c>
      <c r="X61" s="116" t="str">
        <f t="shared" si="28"/>
        <v>8　-</v>
      </c>
      <c r="Y61" s="63">
        <f t="shared" si="29"/>
        <v>8</v>
      </c>
      <c r="Z61" s="116">
        <f>回答選択肢一覧表!N61</f>
        <v>8</v>
      </c>
      <c r="AA61" s="116" t="str">
        <f>回答選択肢一覧表!O61</f>
        <v>-</v>
      </c>
      <c r="AB61" s="116" t="str">
        <f t="shared" si="30"/>
        <v>8　-</v>
      </c>
      <c r="AC61" s="63">
        <f t="shared" si="31"/>
        <v>8</v>
      </c>
    </row>
    <row r="62" spans="2:37" x14ac:dyDescent="0.55000000000000004">
      <c r="B62" s="63">
        <f>回答選択肢一覧表!B62</f>
        <v>9</v>
      </c>
      <c r="C62" s="116" t="str">
        <f>回答選択肢一覧表!C62</f>
        <v>-</v>
      </c>
      <c r="D62" s="116" t="str">
        <f t="shared" si="18"/>
        <v>9　-</v>
      </c>
      <c r="E62" s="63">
        <f t="shared" si="19"/>
        <v>9</v>
      </c>
      <c r="F62" s="116">
        <f>回答選択肢一覧表!D62</f>
        <v>9</v>
      </c>
      <c r="G62" s="116" t="str">
        <f>回答選択肢一覧表!E62</f>
        <v>-</v>
      </c>
      <c r="H62" s="116" t="str">
        <f t="shared" si="20"/>
        <v>9　-</v>
      </c>
      <c r="I62" s="63">
        <f t="shared" si="21"/>
        <v>9</v>
      </c>
      <c r="J62" s="116">
        <f>回答選択肢一覧表!F62</f>
        <v>9</v>
      </c>
      <c r="K62" s="116" t="str">
        <f>回答選択肢一覧表!G62</f>
        <v>台湾</v>
      </c>
      <c r="L62" s="116" t="str">
        <f t="shared" si="22"/>
        <v>9　台湾</v>
      </c>
      <c r="M62" s="63">
        <f t="shared" si="23"/>
        <v>9</v>
      </c>
      <c r="N62" s="116">
        <f>回答選択肢一覧表!H62</f>
        <v>8</v>
      </c>
      <c r="O62" s="116" t="str">
        <f>回答選択肢一覧表!I62</f>
        <v>茨城県</v>
      </c>
      <c r="P62" s="116" t="str">
        <f t="shared" si="24"/>
        <v>8　茨城県</v>
      </c>
      <c r="Q62" s="63">
        <f t="shared" si="25"/>
        <v>8</v>
      </c>
      <c r="R62" s="116">
        <f>回答選択肢一覧表!J62</f>
        <v>9</v>
      </c>
      <c r="S62" s="116" t="str">
        <f>回答選択肢一覧表!K62</f>
        <v>台湾</v>
      </c>
      <c r="T62" s="116" t="str">
        <f t="shared" si="26"/>
        <v>9　台湾</v>
      </c>
      <c r="U62" s="63">
        <f t="shared" si="27"/>
        <v>9</v>
      </c>
      <c r="V62" s="116">
        <f>回答選択肢一覧表!L62</f>
        <v>9</v>
      </c>
      <c r="W62" s="116" t="str">
        <f>回答選択肢一覧表!M62</f>
        <v>-</v>
      </c>
      <c r="X62" s="116" t="str">
        <f t="shared" si="28"/>
        <v>9　-</v>
      </c>
      <c r="Y62" s="63">
        <f t="shared" si="29"/>
        <v>9</v>
      </c>
      <c r="Z62" s="116">
        <f>回答選択肢一覧表!N62</f>
        <v>9</v>
      </c>
      <c r="AA62" s="116" t="str">
        <f>回答選択肢一覧表!O62</f>
        <v>-</v>
      </c>
      <c r="AB62" s="116" t="str">
        <f t="shared" si="30"/>
        <v>9　-</v>
      </c>
      <c r="AC62" s="63">
        <f t="shared" si="31"/>
        <v>9</v>
      </c>
    </row>
    <row r="63" spans="2:37" x14ac:dyDescent="0.55000000000000004">
      <c r="B63" s="63">
        <f>回答選択肢一覧表!B63</f>
        <v>10</v>
      </c>
      <c r="C63" s="116" t="str">
        <f>回答選択肢一覧表!C63</f>
        <v>-</v>
      </c>
      <c r="D63" s="116" t="str">
        <f t="shared" si="18"/>
        <v>10　-</v>
      </c>
      <c r="E63" s="63">
        <f t="shared" si="19"/>
        <v>10</v>
      </c>
      <c r="F63" s="116">
        <f>回答選択肢一覧表!D63</f>
        <v>10</v>
      </c>
      <c r="G63" s="116" t="str">
        <f>回答選択肢一覧表!E63</f>
        <v>-</v>
      </c>
      <c r="H63" s="116" t="str">
        <f t="shared" si="20"/>
        <v>10　-</v>
      </c>
      <c r="I63" s="63">
        <f t="shared" si="21"/>
        <v>10</v>
      </c>
      <c r="J63" s="116">
        <f>回答選択肢一覧表!F63</f>
        <v>10</v>
      </c>
      <c r="K63" s="116" t="str">
        <f>回答選択肢一覧表!G63</f>
        <v>タイ</v>
      </c>
      <c r="L63" s="116" t="str">
        <f t="shared" si="22"/>
        <v>10　タイ</v>
      </c>
      <c r="M63" s="63">
        <f t="shared" si="23"/>
        <v>10</v>
      </c>
      <c r="N63" s="116">
        <f>回答選択肢一覧表!H63</f>
        <v>9</v>
      </c>
      <c r="O63" s="116" t="str">
        <f>回答選択肢一覧表!I63</f>
        <v>栃木県</v>
      </c>
      <c r="P63" s="116" t="str">
        <f t="shared" si="24"/>
        <v>9　栃木県</v>
      </c>
      <c r="Q63" s="63">
        <f t="shared" si="25"/>
        <v>9</v>
      </c>
      <c r="R63" s="116">
        <f>回答選択肢一覧表!J63</f>
        <v>10</v>
      </c>
      <c r="S63" s="116" t="str">
        <f>回答選択肢一覧表!K63</f>
        <v>タイ</v>
      </c>
      <c r="T63" s="116" t="str">
        <f t="shared" si="26"/>
        <v>10　タイ</v>
      </c>
      <c r="U63" s="63">
        <f t="shared" si="27"/>
        <v>10</v>
      </c>
      <c r="V63" s="116">
        <f>回答選択肢一覧表!L63</f>
        <v>10</v>
      </c>
      <c r="W63" s="116" t="str">
        <f>回答選択肢一覧表!M63</f>
        <v>-</v>
      </c>
      <c r="X63" s="116" t="str">
        <f t="shared" si="28"/>
        <v>10　-</v>
      </c>
      <c r="Y63" s="63">
        <f t="shared" si="29"/>
        <v>10</v>
      </c>
      <c r="Z63" s="116">
        <f>回答選択肢一覧表!N63</f>
        <v>10</v>
      </c>
      <c r="AA63" s="116" t="str">
        <f>回答選択肢一覧表!O63</f>
        <v>-</v>
      </c>
      <c r="AB63" s="116" t="str">
        <f t="shared" si="30"/>
        <v>10　-</v>
      </c>
      <c r="AC63" s="63">
        <f t="shared" si="31"/>
        <v>10</v>
      </c>
    </row>
    <row r="64" spans="2:37" x14ac:dyDescent="0.55000000000000004">
      <c r="B64" s="63">
        <f>回答選択肢一覧表!B64</f>
        <v>11</v>
      </c>
      <c r="C64" s="116" t="str">
        <f>回答選択肢一覧表!C64</f>
        <v>-</v>
      </c>
      <c r="D64" s="116" t="str">
        <f t="shared" si="18"/>
        <v>11　-</v>
      </c>
      <c r="E64" s="63">
        <f t="shared" si="19"/>
        <v>11</v>
      </c>
      <c r="F64" s="116">
        <f>回答選択肢一覧表!D64</f>
        <v>11</v>
      </c>
      <c r="G64" s="116" t="str">
        <f>回答選択肢一覧表!E64</f>
        <v>-</v>
      </c>
      <c r="H64" s="116" t="str">
        <f t="shared" si="20"/>
        <v>11　-</v>
      </c>
      <c r="I64" s="63">
        <f t="shared" si="21"/>
        <v>11</v>
      </c>
      <c r="J64" s="116">
        <f>回答選択肢一覧表!F64</f>
        <v>11</v>
      </c>
      <c r="K64" s="116" t="str">
        <f>回答選択肢一覧表!G64</f>
        <v>アジア その他</v>
      </c>
      <c r="L64" s="116" t="str">
        <f t="shared" si="22"/>
        <v>11　アジア その他</v>
      </c>
      <c r="M64" s="63">
        <f t="shared" si="23"/>
        <v>11</v>
      </c>
      <c r="N64" s="116">
        <f>回答選択肢一覧表!H64</f>
        <v>10</v>
      </c>
      <c r="O64" s="116" t="str">
        <f>回答選択肢一覧表!I64</f>
        <v>群馬県</v>
      </c>
      <c r="P64" s="116" t="str">
        <f t="shared" si="24"/>
        <v>10　群馬県</v>
      </c>
      <c r="Q64" s="63">
        <f t="shared" si="25"/>
        <v>10</v>
      </c>
      <c r="R64" s="116">
        <f>回答選択肢一覧表!J64</f>
        <v>11</v>
      </c>
      <c r="S64" s="116" t="str">
        <f>回答選択肢一覧表!K64</f>
        <v>アジア その他</v>
      </c>
      <c r="T64" s="116" t="str">
        <f t="shared" si="26"/>
        <v>11　アジア その他</v>
      </c>
      <c r="U64" s="63">
        <f t="shared" si="27"/>
        <v>11</v>
      </c>
      <c r="V64" s="116">
        <f>回答選択肢一覧表!L64</f>
        <v>11</v>
      </c>
      <c r="W64" s="116" t="str">
        <f>回答選択肢一覧表!M64</f>
        <v>-</v>
      </c>
      <c r="X64" s="116" t="str">
        <f t="shared" si="28"/>
        <v>11　-</v>
      </c>
      <c r="Y64" s="63">
        <f t="shared" si="29"/>
        <v>11</v>
      </c>
      <c r="Z64" s="116">
        <f>回答選択肢一覧表!N64</f>
        <v>11</v>
      </c>
      <c r="AA64" s="116" t="str">
        <f>回答選択肢一覧表!O64</f>
        <v>-</v>
      </c>
      <c r="AB64" s="116" t="str">
        <f t="shared" si="30"/>
        <v>11　-</v>
      </c>
      <c r="AC64" s="63">
        <f t="shared" si="31"/>
        <v>11</v>
      </c>
    </row>
    <row r="65" spans="2:29" x14ac:dyDescent="0.55000000000000004">
      <c r="B65" s="63">
        <f>回答選択肢一覧表!B65</f>
        <v>12</v>
      </c>
      <c r="C65" s="116" t="str">
        <f>回答選択肢一覧表!C65</f>
        <v>-</v>
      </c>
      <c r="D65" s="116" t="str">
        <f t="shared" si="18"/>
        <v>12　-</v>
      </c>
      <c r="E65" s="63">
        <f t="shared" si="19"/>
        <v>12</v>
      </c>
      <c r="F65" s="116">
        <f>回答選択肢一覧表!D65</f>
        <v>12</v>
      </c>
      <c r="G65" s="116" t="str">
        <f>回答選択肢一覧表!E65</f>
        <v>-</v>
      </c>
      <c r="H65" s="116" t="str">
        <f t="shared" si="20"/>
        <v>12　-</v>
      </c>
      <c r="I65" s="63">
        <f t="shared" si="21"/>
        <v>12</v>
      </c>
      <c r="J65" s="116">
        <f>回答選択肢一覧表!F65</f>
        <v>12</v>
      </c>
      <c r="K65" s="116" t="str">
        <f>回答選択肢一覧表!G65</f>
        <v>フランス</v>
      </c>
      <c r="L65" s="116" t="str">
        <f t="shared" si="22"/>
        <v>12　フランス</v>
      </c>
      <c r="M65" s="63">
        <f t="shared" si="23"/>
        <v>12</v>
      </c>
      <c r="N65" s="116">
        <f>回答選択肢一覧表!H65</f>
        <v>11</v>
      </c>
      <c r="O65" s="116" t="str">
        <f>回答選択肢一覧表!I65</f>
        <v>埼玉県</v>
      </c>
      <c r="P65" s="116" t="str">
        <f t="shared" si="24"/>
        <v>11　埼玉県</v>
      </c>
      <c r="Q65" s="63">
        <f t="shared" si="25"/>
        <v>11</v>
      </c>
      <c r="R65" s="116">
        <f>回答選択肢一覧表!J65</f>
        <v>12</v>
      </c>
      <c r="S65" s="116" t="str">
        <f>回答選択肢一覧表!K65</f>
        <v>フランス</v>
      </c>
      <c r="T65" s="116" t="str">
        <f t="shared" si="26"/>
        <v>12　フランス</v>
      </c>
      <c r="U65" s="63">
        <f t="shared" si="27"/>
        <v>12</v>
      </c>
      <c r="V65" s="116">
        <f>回答選択肢一覧表!L65</f>
        <v>12</v>
      </c>
      <c r="W65" s="116" t="str">
        <f>回答選択肢一覧表!M65</f>
        <v>-</v>
      </c>
      <c r="X65" s="116" t="str">
        <f t="shared" si="28"/>
        <v>12　-</v>
      </c>
      <c r="Y65" s="63">
        <f t="shared" si="29"/>
        <v>12</v>
      </c>
      <c r="Z65" s="116">
        <f>回答選択肢一覧表!N65</f>
        <v>12</v>
      </c>
      <c r="AA65" s="116" t="str">
        <f>回答選択肢一覧表!O65</f>
        <v>-</v>
      </c>
      <c r="AB65" s="116" t="str">
        <f t="shared" si="30"/>
        <v>12　-</v>
      </c>
      <c r="AC65" s="63">
        <f t="shared" si="31"/>
        <v>12</v>
      </c>
    </row>
    <row r="66" spans="2:29" x14ac:dyDescent="0.55000000000000004">
      <c r="B66" s="63">
        <f>回答選択肢一覧表!B66</f>
        <v>13</v>
      </c>
      <c r="C66" s="116" t="str">
        <f>回答選択肢一覧表!C66</f>
        <v>-</v>
      </c>
      <c r="D66" s="116" t="str">
        <f t="shared" si="18"/>
        <v>13　-</v>
      </c>
      <c r="E66" s="63">
        <f t="shared" si="19"/>
        <v>13</v>
      </c>
      <c r="F66" s="116">
        <f>回答選択肢一覧表!D66</f>
        <v>13</v>
      </c>
      <c r="G66" s="116" t="str">
        <f>回答選択肢一覧表!E66</f>
        <v>-</v>
      </c>
      <c r="H66" s="116" t="str">
        <f t="shared" si="20"/>
        <v>13　-</v>
      </c>
      <c r="I66" s="63">
        <f t="shared" si="21"/>
        <v>13</v>
      </c>
      <c r="J66" s="116">
        <f>回答選択肢一覧表!F66</f>
        <v>13</v>
      </c>
      <c r="K66" s="116" t="str">
        <f>回答選択肢一覧表!G66</f>
        <v>ドイツ</v>
      </c>
      <c r="L66" s="116" t="str">
        <f t="shared" si="22"/>
        <v>13　ドイツ</v>
      </c>
      <c r="M66" s="63">
        <f t="shared" si="23"/>
        <v>13</v>
      </c>
      <c r="N66" s="116">
        <f>回答選択肢一覧表!H66</f>
        <v>12</v>
      </c>
      <c r="O66" s="116" t="str">
        <f>回答選択肢一覧表!I66</f>
        <v>千葉県</v>
      </c>
      <c r="P66" s="116" t="str">
        <f t="shared" si="24"/>
        <v>12　千葉県</v>
      </c>
      <c r="Q66" s="63">
        <f t="shared" si="25"/>
        <v>12</v>
      </c>
      <c r="R66" s="116">
        <f>回答選択肢一覧表!J66</f>
        <v>13</v>
      </c>
      <c r="S66" s="116" t="str">
        <f>回答選択肢一覧表!K66</f>
        <v>ドイツ</v>
      </c>
      <c r="T66" s="116" t="str">
        <f t="shared" si="26"/>
        <v>13　ドイツ</v>
      </c>
      <c r="U66" s="63">
        <f t="shared" si="27"/>
        <v>13</v>
      </c>
      <c r="V66" s="116">
        <f>回答選択肢一覧表!L66</f>
        <v>13</v>
      </c>
      <c r="W66" s="116" t="str">
        <f>回答選択肢一覧表!M66</f>
        <v>-</v>
      </c>
      <c r="X66" s="116" t="str">
        <f t="shared" si="28"/>
        <v>13　-</v>
      </c>
      <c r="Y66" s="63">
        <f t="shared" si="29"/>
        <v>13</v>
      </c>
      <c r="Z66" s="116">
        <f>回答選択肢一覧表!N66</f>
        <v>13</v>
      </c>
      <c r="AA66" s="116" t="str">
        <f>回答選択肢一覧表!O66</f>
        <v>-</v>
      </c>
      <c r="AB66" s="116" t="str">
        <f t="shared" si="30"/>
        <v>13　-</v>
      </c>
      <c r="AC66" s="63">
        <f t="shared" si="31"/>
        <v>13</v>
      </c>
    </row>
    <row r="67" spans="2:29" x14ac:dyDescent="0.55000000000000004">
      <c r="B67" s="63">
        <f>回答選択肢一覧表!B67</f>
        <v>14</v>
      </c>
      <c r="C67" s="116" t="str">
        <f>回答選択肢一覧表!C67</f>
        <v>-</v>
      </c>
      <c r="D67" s="116" t="str">
        <f t="shared" si="18"/>
        <v>14　-</v>
      </c>
      <c r="E67" s="63">
        <f t="shared" si="19"/>
        <v>14</v>
      </c>
      <c r="F67" s="116">
        <f>回答選択肢一覧表!D67</f>
        <v>14</v>
      </c>
      <c r="G67" s="116" t="str">
        <f>回答選択肢一覧表!E67</f>
        <v>-</v>
      </c>
      <c r="H67" s="116" t="str">
        <f t="shared" si="20"/>
        <v>14　-</v>
      </c>
      <c r="I67" s="63">
        <f t="shared" si="21"/>
        <v>14</v>
      </c>
      <c r="J67" s="116">
        <f>回答選択肢一覧表!F67</f>
        <v>14</v>
      </c>
      <c r="K67" s="116" t="str">
        <f>回答選択肢一覧表!G67</f>
        <v>イタリア</v>
      </c>
      <c r="L67" s="116" t="str">
        <f t="shared" si="22"/>
        <v>14　イタリア</v>
      </c>
      <c r="M67" s="63">
        <f t="shared" si="23"/>
        <v>14</v>
      </c>
      <c r="N67" s="116">
        <f>回答選択肢一覧表!H67</f>
        <v>13</v>
      </c>
      <c r="O67" s="116" t="str">
        <f>回答選択肢一覧表!I67</f>
        <v>東京都</v>
      </c>
      <c r="P67" s="116" t="str">
        <f t="shared" si="24"/>
        <v>13　東京都</v>
      </c>
      <c r="Q67" s="63">
        <f t="shared" si="25"/>
        <v>13</v>
      </c>
      <c r="R67" s="116">
        <f>回答選択肢一覧表!J67</f>
        <v>14</v>
      </c>
      <c r="S67" s="116" t="str">
        <f>回答選択肢一覧表!K67</f>
        <v>イタリア</v>
      </c>
      <c r="T67" s="116" t="str">
        <f t="shared" si="26"/>
        <v>14　イタリア</v>
      </c>
      <c r="U67" s="63">
        <f t="shared" si="27"/>
        <v>14</v>
      </c>
      <c r="V67" s="116">
        <f>回答選択肢一覧表!L67</f>
        <v>14</v>
      </c>
      <c r="W67" s="116" t="str">
        <f>回答選択肢一覧表!M67</f>
        <v>-</v>
      </c>
      <c r="X67" s="116" t="str">
        <f t="shared" si="28"/>
        <v>14　-</v>
      </c>
      <c r="Y67" s="63">
        <f t="shared" si="29"/>
        <v>14</v>
      </c>
      <c r="Z67" s="116">
        <f>回答選択肢一覧表!N67</f>
        <v>14</v>
      </c>
      <c r="AA67" s="116" t="str">
        <f>回答選択肢一覧表!O67</f>
        <v>-</v>
      </c>
      <c r="AB67" s="116" t="str">
        <f t="shared" si="30"/>
        <v>14　-</v>
      </c>
      <c r="AC67" s="63">
        <f t="shared" si="31"/>
        <v>14</v>
      </c>
    </row>
    <row r="68" spans="2:29" x14ac:dyDescent="0.55000000000000004">
      <c r="B68" s="63">
        <f>回答選択肢一覧表!B68</f>
        <v>15</v>
      </c>
      <c r="C68" s="116" t="str">
        <f>回答選択肢一覧表!C68</f>
        <v>-</v>
      </c>
      <c r="D68" s="116" t="str">
        <f t="shared" si="18"/>
        <v>15　-</v>
      </c>
      <c r="E68" s="63">
        <f t="shared" si="19"/>
        <v>15</v>
      </c>
      <c r="F68" s="116">
        <f>回答選択肢一覧表!D68</f>
        <v>15</v>
      </c>
      <c r="G68" s="116" t="str">
        <f>回答選択肢一覧表!E68</f>
        <v>-</v>
      </c>
      <c r="H68" s="116" t="str">
        <f t="shared" si="20"/>
        <v>15　-</v>
      </c>
      <c r="I68" s="63">
        <f t="shared" si="21"/>
        <v>15</v>
      </c>
      <c r="J68" s="116">
        <f>回答選択肢一覧表!F68</f>
        <v>15</v>
      </c>
      <c r="K68" s="116" t="str">
        <f>回答選択肢一覧表!G68</f>
        <v>オランダ</v>
      </c>
      <c r="L68" s="116" t="str">
        <f t="shared" si="22"/>
        <v>15　オランダ</v>
      </c>
      <c r="M68" s="63">
        <f t="shared" si="23"/>
        <v>15</v>
      </c>
      <c r="N68" s="116">
        <f>回答選択肢一覧表!H68</f>
        <v>14</v>
      </c>
      <c r="O68" s="116" t="str">
        <f>回答選択肢一覧表!I68</f>
        <v>神奈川県</v>
      </c>
      <c r="P68" s="116" t="str">
        <f t="shared" si="24"/>
        <v>14　神奈川県</v>
      </c>
      <c r="Q68" s="63">
        <f t="shared" si="25"/>
        <v>14</v>
      </c>
      <c r="R68" s="116">
        <f>回答選択肢一覧表!J68</f>
        <v>15</v>
      </c>
      <c r="S68" s="116" t="str">
        <f>回答選択肢一覧表!K68</f>
        <v>オランダ</v>
      </c>
      <c r="T68" s="116" t="str">
        <f t="shared" si="26"/>
        <v>15　オランダ</v>
      </c>
      <c r="U68" s="63">
        <f t="shared" si="27"/>
        <v>15</v>
      </c>
      <c r="V68" s="116">
        <f>回答選択肢一覧表!L68</f>
        <v>15</v>
      </c>
      <c r="W68" s="116" t="str">
        <f>回答選択肢一覧表!M68</f>
        <v>-</v>
      </c>
      <c r="X68" s="116" t="str">
        <f t="shared" si="28"/>
        <v>15　-</v>
      </c>
      <c r="Y68" s="63">
        <f t="shared" si="29"/>
        <v>15</v>
      </c>
      <c r="Z68" s="116">
        <f>回答選択肢一覧表!N68</f>
        <v>15</v>
      </c>
      <c r="AA68" s="116" t="str">
        <f>回答選択肢一覧表!O68</f>
        <v>-</v>
      </c>
      <c r="AB68" s="116" t="str">
        <f t="shared" si="30"/>
        <v>15　-</v>
      </c>
      <c r="AC68" s="63">
        <f t="shared" si="31"/>
        <v>15</v>
      </c>
    </row>
    <row r="69" spans="2:29" x14ac:dyDescent="0.55000000000000004">
      <c r="B69" s="63">
        <f>回答選択肢一覧表!B69</f>
        <v>16</v>
      </c>
      <c r="C69" s="116" t="str">
        <f>回答選択肢一覧表!C69</f>
        <v>-</v>
      </c>
      <c r="D69" s="116" t="str">
        <f t="shared" si="18"/>
        <v>16　-</v>
      </c>
      <c r="E69" s="63">
        <f t="shared" si="19"/>
        <v>16</v>
      </c>
      <c r="F69" s="116">
        <f>回答選択肢一覧表!D69</f>
        <v>16</v>
      </c>
      <c r="G69" s="116" t="str">
        <f>回答選択肢一覧表!E69</f>
        <v>-</v>
      </c>
      <c r="H69" s="116" t="str">
        <f t="shared" si="20"/>
        <v>16　-</v>
      </c>
      <c r="I69" s="63">
        <f t="shared" si="21"/>
        <v>16</v>
      </c>
      <c r="J69" s="116">
        <f>回答選択肢一覧表!F69</f>
        <v>16</v>
      </c>
      <c r="K69" s="116" t="str">
        <f>回答選択肢一覧表!G69</f>
        <v>ポーランド</v>
      </c>
      <c r="L69" s="116" t="str">
        <f t="shared" si="22"/>
        <v>16　ポーランド</v>
      </c>
      <c r="M69" s="63">
        <f t="shared" si="23"/>
        <v>16</v>
      </c>
      <c r="N69" s="116">
        <f>回答選択肢一覧表!H69</f>
        <v>15</v>
      </c>
      <c r="O69" s="116" t="str">
        <f>回答選択肢一覧表!I69</f>
        <v>新潟県</v>
      </c>
      <c r="P69" s="116" t="str">
        <f t="shared" si="24"/>
        <v>15　新潟県</v>
      </c>
      <c r="Q69" s="63">
        <f t="shared" si="25"/>
        <v>15</v>
      </c>
      <c r="R69" s="116">
        <f>回答選択肢一覧表!J69</f>
        <v>16</v>
      </c>
      <c r="S69" s="116" t="str">
        <f>回答選択肢一覧表!K69</f>
        <v>ポーランド</v>
      </c>
      <c r="T69" s="116" t="str">
        <f t="shared" si="26"/>
        <v>16　ポーランド</v>
      </c>
      <c r="U69" s="63">
        <f t="shared" si="27"/>
        <v>16</v>
      </c>
      <c r="V69" s="116">
        <f>回答選択肢一覧表!L69</f>
        <v>16</v>
      </c>
      <c r="W69" s="116" t="str">
        <f>回答選択肢一覧表!M69</f>
        <v>-</v>
      </c>
      <c r="X69" s="116" t="str">
        <f t="shared" si="28"/>
        <v>16　-</v>
      </c>
      <c r="Y69" s="63">
        <f t="shared" si="29"/>
        <v>16</v>
      </c>
      <c r="Z69" s="116">
        <f>回答選択肢一覧表!N69</f>
        <v>16</v>
      </c>
      <c r="AA69" s="116" t="str">
        <f>回答選択肢一覧表!O69</f>
        <v>-</v>
      </c>
      <c r="AB69" s="116" t="str">
        <f t="shared" si="30"/>
        <v>16　-</v>
      </c>
      <c r="AC69" s="63">
        <f t="shared" si="31"/>
        <v>16</v>
      </c>
    </row>
    <row r="70" spans="2:29" x14ac:dyDescent="0.55000000000000004">
      <c r="B70" s="63">
        <f>回答選択肢一覧表!B70</f>
        <v>17</v>
      </c>
      <c r="C70" s="116" t="str">
        <f>回答選択肢一覧表!C70</f>
        <v>-</v>
      </c>
      <c r="D70" s="116" t="str">
        <f t="shared" si="18"/>
        <v>17　-</v>
      </c>
      <c r="E70" s="63">
        <f t="shared" si="19"/>
        <v>17</v>
      </c>
      <c r="F70" s="116">
        <f>回答選択肢一覧表!D70</f>
        <v>17</v>
      </c>
      <c r="G70" s="116" t="str">
        <f>回答選択肢一覧表!E70</f>
        <v>-</v>
      </c>
      <c r="H70" s="116" t="str">
        <f t="shared" si="20"/>
        <v>17　-</v>
      </c>
      <c r="I70" s="63">
        <f t="shared" si="21"/>
        <v>17</v>
      </c>
      <c r="J70" s="116">
        <f>回答選択肢一覧表!F70</f>
        <v>17</v>
      </c>
      <c r="K70" s="116" t="str">
        <f>回答選択肢一覧表!G70</f>
        <v>スペイン</v>
      </c>
      <c r="L70" s="116" t="str">
        <f t="shared" si="22"/>
        <v>17　スペイン</v>
      </c>
      <c r="M70" s="63">
        <f t="shared" si="23"/>
        <v>17</v>
      </c>
      <c r="N70" s="116">
        <f>回答選択肢一覧表!H70</f>
        <v>16</v>
      </c>
      <c r="O70" s="116" t="str">
        <f>回答選択肢一覧表!I70</f>
        <v>富山県</v>
      </c>
      <c r="P70" s="116" t="str">
        <f t="shared" si="24"/>
        <v>16　富山県</v>
      </c>
      <c r="Q70" s="63">
        <f t="shared" si="25"/>
        <v>16</v>
      </c>
      <c r="R70" s="116">
        <f>回答選択肢一覧表!J70</f>
        <v>17</v>
      </c>
      <c r="S70" s="116" t="str">
        <f>回答選択肢一覧表!K70</f>
        <v>スペイン</v>
      </c>
      <c r="T70" s="116" t="str">
        <f t="shared" si="26"/>
        <v>17　スペイン</v>
      </c>
      <c r="U70" s="63">
        <f t="shared" si="27"/>
        <v>17</v>
      </c>
      <c r="V70" s="116">
        <f>回答選択肢一覧表!L70</f>
        <v>17</v>
      </c>
      <c r="W70" s="116" t="str">
        <f>回答選択肢一覧表!M70</f>
        <v>-</v>
      </c>
      <c r="X70" s="116" t="str">
        <f t="shared" si="28"/>
        <v>17　-</v>
      </c>
      <c r="Y70" s="63">
        <f t="shared" si="29"/>
        <v>17</v>
      </c>
      <c r="Z70" s="116">
        <f>回答選択肢一覧表!N70</f>
        <v>17</v>
      </c>
      <c r="AA70" s="116" t="str">
        <f>回答選択肢一覧表!O70</f>
        <v>-</v>
      </c>
      <c r="AB70" s="116" t="str">
        <f t="shared" si="30"/>
        <v>17　-</v>
      </c>
      <c r="AC70" s="63">
        <f t="shared" si="31"/>
        <v>17</v>
      </c>
    </row>
    <row r="71" spans="2:29" x14ac:dyDescent="0.55000000000000004">
      <c r="B71" s="63">
        <f>回答選択肢一覧表!B71</f>
        <v>18</v>
      </c>
      <c r="C71" s="116" t="str">
        <f>回答選択肢一覧表!C71</f>
        <v>-</v>
      </c>
      <c r="D71" s="116" t="str">
        <f t="shared" si="18"/>
        <v>18　-</v>
      </c>
      <c r="E71" s="63">
        <f t="shared" si="19"/>
        <v>18</v>
      </c>
      <c r="F71" s="116">
        <f>回答選択肢一覧表!D71</f>
        <v>18</v>
      </c>
      <c r="G71" s="116" t="str">
        <f>回答選択肢一覧表!E71</f>
        <v>-</v>
      </c>
      <c r="H71" s="116" t="str">
        <f t="shared" si="20"/>
        <v>18　-</v>
      </c>
      <c r="I71" s="63">
        <f t="shared" si="21"/>
        <v>18</v>
      </c>
      <c r="J71" s="116">
        <f>回答選択肢一覧表!F71</f>
        <v>18</v>
      </c>
      <c r="K71" s="116" t="str">
        <f>回答選択肢一覧表!G71</f>
        <v>スイス</v>
      </c>
      <c r="L71" s="116" t="str">
        <f t="shared" si="22"/>
        <v>18　スイス</v>
      </c>
      <c r="M71" s="63">
        <f t="shared" si="23"/>
        <v>18</v>
      </c>
      <c r="N71" s="116">
        <f>回答選択肢一覧表!H71</f>
        <v>17</v>
      </c>
      <c r="O71" s="116" t="str">
        <f>回答選択肢一覧表!I71</f>
        <v>石川県</v>
      </c>
      <c r="P71" s="116" t="str">
        <f t="shared" si="24"/>
        <v>17　石川県</v>
      </c>
      <c r="Q71" s="63">
        <f t="shared" si="25"/>
        <v>17</v>
      </c>
      <c r="R71" s="116">
        <f>回答選択肢一覧表!J71</f>
        <v>18</v>
      </c>
      <c r="S71" s="116" t="str">
        <f>回答選択肢一覧表!K71</f>
        <v>スイス</v>
      </c>
      <c r="T71" s="116" t="str">
        <f t="shared" si="26"/>
        <v>18　スイス</v>
      </c>
      <c r="U71" s="63">
        <f t="shared" si="27"/>
        <v>18</v>
      </c>
      <c r="V71" s="116">
        <f>回答選択肢一覧表!L71</f>
        <v>18</v>
      </c>
      <c r="W71" s="116" t="str">
        <f>回答選択肢一覧表!M71</f>
        <v>-</v>
      </c>
      <c r="X71" s="116" t="str">
        <f t="shared" si="28"/>
        <v>18　-</v>
      </c>
      <c r="Y71" s="63">
        <f t="shared" si="29"/>
        <v>18</v>
      </c>
      <c r="Z71" s="116">
        <f>回答選択肢一覧表!N71</f>
        <v>18</v>
      </c>
      <c r="AA71" s="116" t="str">
        <f>回答選択肢一覧表!O71</f>
        <v>-</v>
      </c>
      <c r="AB71" s="116" t="str">
        <f t="shared" si="30"/>
        <v>18　-</v>
      </c>
      <c r="AC71" s="63">
        <f t="shared" si="31"/>
        <v>18</v>
      </c>
    </row>
    <row r="72" spans="2:29" x14ac:dyDescent="0.55000000000000004">
      <c r="B72" s="63">
        <f>回答選択肢一覧表!B72</f>
        <v>19</v>
      </c>
      <c r="C72" s="116" t="str">
        <f>回答選択肢一覧表!C72</f>
        <v>-</v>
      </c>
      <c r="D72" s="116" t="str">
        <f t="shared" si="18"/>
        <v>19　-</v>
      </c>
      <c r="E72" s="63">
        <f t="shared" si="19"/>
        <v>19</v>
      </c>
      <c r="F72" s="116">
        <f>回答選択肢一覧表!D72</f>
        <v>19</v>
      </c>
      <c r="G72" s="116" t="str">
        <f>回答選択肢一覧表!E72</f>
        <v>-</v>
      </c>
      <c r="H72" s="116" t="str">
        <f t="shared" si="20"/>
        <v>19　-</v>
      </c>
      <c r="I72" s="63">
        <f t="shared" si="21"/>
        <v>19</v>
      </c>
      <c r="J72" s="116">
        <f>回答選択肢一覧表!F72</f>
        <v>19</v>
      </c>
      <c r="K72" s="116" t="str">
        <f>回答選択肢一覧表!G72</f>
        <v>イギリス</v>
      </c>
      <c r="L72" s="116" t="str">
        <f t="shared" si="22"/>
        <v>19　イギリス</v>
      </c>
      <c r="M72" s="63">
        <f t="shared" si="23"/>
        <v>19</v>
      </c>
      <c r="N72" s="116">
        <f>回答選択肢一覧表!H72</f>
        <v>18</v>
      </c>
      <c r="O72" s="116" t="str">
        <f>回答選択肢一覧表!I72</f>
        <v>福井県</v>
      </c>
      <c r="P72" s="116" t="str">
        <f t="shared" si="24"/>
        <v>18　福井県</v>
      </c>
      <c r="Q72" s="63">
        <f t="shared" si="25"/>
        <v>18</v>
      </c>
      <c r="R72" s="116">
        <f>回答選択肢一覧表!J72</f>
        <v>19</v>
      </c>
      <c r="S72" s="116" t="str">
        <f>回答選択肢一覧表!K72</f>
        <v>イギリス</v>
      </c>
      <c r="T72" s="116" t="str">
        <f t="shared" si="26"/>
        <v>19　イギリス</v>
      </c>
      <c r="U72" s="63">
        <f t="shared" si="27"/>
        <v>19</v>
      </c>
      <c r="V72" s="116">
        <f>回答選択肢一覧表!L72</f>
        <v>19</v>
      </c>
      <c r="W72" s="116" t="str">
        <f>回答選択肢一覧表!M72</f>
        <v>-</v>
      </c>
      <c r="X72" s="116" t="str">
        <f t="shared" si="28"/>
        <v>19　-</v>
      </c>
      <c r="Y72" s="63">
        <f t="shared" si="29"/>
        <v>19</v>
      </c>
      <c r="Z72" s="116">
        <f>回答選択肢一覧表!N72</f>
        <v>19</v>
      </c>
      <c r="AA72" s="116" t="str">
        <f>回答選択肢一覧表!O72</f>
        <v>-</v>
      </c>
      <c r="AB72" s="116" t="str">
        <f t="shared" si="30"/>
        <v>19　-</v>
      </c>
      <c r="AC72" s="63">
        <f t="shared" si="31"/>
        <v>19</v>
      </c>
    </row>
    <row r="73" spans="2:29" x14ac:dyDescent="0.55000000000000004">
      <c r="B73" s="63">
        <f>回答選択肢一覧表!B73</f>
        <v>20</v>
      </c>
      <c r="C73" s="116" t="str">
        <f>回答選択肢一覧表!C73</f>
        <v>-</v>
      </c>
      <c r="D73" s="116" t="str">
        <f t="shared" si="18"/>
        <v>20　-</v>
      </c>
      <c r="E73" s="63">
        <f t="shared" si="19"/>
        <v>20</v>
      </c>
      <c r="F73" s="116">
        <f>回答選択肢一覧表!D73</f>
        <v>20</v>
      </c>
      <c r="G73" s="116" t="str">
        <f>回答選択肢一覧表!E73</f>
        <v>-</v>
      </c>
      <c r="H73" s="116" t="str">
        <f t="shared" si="20"/>
        <v>20　-</v>
      </c>
      <c r="I73" s="63">
        <f t="shared" si="21"/>
        <v>20</v>
      </c>
      <c r="J73" s="116">
        <f>回答選択肢一覧表!F73</f>
        <v>20</v>
      </c>
      <c r="K73" s="116" t="str">
        <f>回答選択肢一覧表!G73</f>
        <v>欧州 その他</v>
      </c>
      <c r="L73" s="116" t="str">
        <f t="shared" si="22"/>
        <v>20　欧州 その他</v>
      </c>
      <c r="M73" s="63">
        <f t="shared" si="23"/>
        <v>20</v>
      </c>
      <c r="N73" s="116">
        <f>回答選択肢一覧表!H73</f>
        <v>19</v>
      </c>
      <c r="O73" s="116" t="str">
        <f>回答選択肢一覧表!I73</f>
        <v>山梨県</v>
      </c>
      <c r="P73" s="116" t="str">
        <f t="shared" si="24"/>
        <v>19　山梨県</v>
      </c>
      <c r="Q73" s="63">
        <f t="shared" si="25"/>
        <v>19</v>
      </c>
      <c r="R73" s="116">
        <f>回答選択肢一覧表!J73</f>
        <v>20</v>
      </c>
      <c r="S73" s="116" t="str">
        <f>回答選択肢一覧表!K73</f>
        <v>欧州 その他</v>
      </c>
      <c r="T73" s="116" t="str">
        <f t="shared" si="26"/>
        <v>20　欧州 その他</v>
      </c>
      <c r="U73" s="63">
        <f t="shared" si="27"/>
        <v>20</v>
      </c>
      <c r="V73" s="116">
        <f>回答選択肢一覧表!L73</f>
        <v>20</v>
      </c>
      <c r="W73" s="116" t="str">
        <f>回答選択肢一覧表!M73</f>
        <v>-</v>
      </c>
      <c r="X73" s="116" t="str">
        <f t="shared" si="28"/>
        <v>20　-</v>
      </c>
      <c r="Y73" s="63">
        <f t="shared" si="29"/>
        <v>20</v>
      </c>
      <c r="Z73" s="116">
        <f>回答選択肢一覧表!N73</f>
        <v>20</v>
      </c>
      <c r="AA73" s="116" t="str">
        <f>回答選択肢一覧表!O73</f>
        <v>-</v>
      </c>
      <c r="AB73" s="116" t="str">
        <f t="shared" si="30"/>
        <v>20　-</v>
      </c>
      <c r="AC73" s="63">
        <f t="shared" si="31"/>
        <v>20</v>
      </c>
    </row>
    <row r="74" spans="2:29" x14ac:dyDescent="0.55000000000000004">
      <c r="B74" s="63">
        <f>回答選択肢一覧表!B74</f>
        <v>21</v>
      </c>
      <c r="C74" s="116" t="str">
        <f>回答選択肢一覧表!C74</f>
        <v>-</v>
      </c>
      <c r="D74" s="116" t="str">
        <f t="shared" si="18"/>
        <v>21　-</v>
      </c>
      <c r="E74" s="63">
        <f t="shared" si="19"/>
        <v>21</v>
      </c>
      <c r="F74" s="116">
        <f>回答選択肢一覧表!D74</f>
        <v>21</v>
      </c>
      <c r="G74" s="116" t="str">
        <f>回答選択肢一覧表!E74</f>
        <v>-</v>
      </c>
      <c r="H74" s="116" t="str">
        <f t="shared" si="20"/>
        <v>21　-</v>
      </c>
      <c r="I74" s="63">
        <f t="shared" si="21"/>
        <v>21</v>
      </c>
      <c r="J74" s="116">
        <f>回答選択肢一覧表!F74</f>
        <v>21</v>
      </c>
      <c r="K74" s="116" t="str">
        <f>回答選択肢一覧表!G74</f>
        <v>カナダ</v>
      </c>
      <c r="L74" s="116" t="str">
        <f t="shared" si="22"/>
        <v>21　カナダ</v>
      </c>
      <c r="M74" s="63">
        <f t="shared" si="23"/>
        <v>21</v>
      </c>
      <c r="N74" s="116">
        <f>回答選択肢一覧表!H74</f>
        <v>20</v>
      </c>
      <c r="O74" s="116" t="str">
        <f>回答選択肢一覧表!I74</f>
        <v>長野県</v>
      </c>
      <c r="P74" s="116" t="str">
        <f t="shared" si="24"/>
        <v>20　長野県</v>
      </c>
      <c r="Q74" s="63">
        <f t="shared" si="25"/>
        <v>20</v>
      </c>
      <c r="R74" s="116">
        <f>回答選択肢一覧表!J74</f>
        <v>21</v>
      </c>
      <c r="S74" s="116" t="str">
        <f>回答選択肢一覧表!K74</f>
        <v>カナダ</v>
      </c>
      <c r="T74" s="116" t="str">
        <f t="shared" si="26"/>
        <v>21　カナダ</v>
      </c>
      <c r="U74" s="63">
        <f t="shared" si="27"/>
        <v>21</v>
      </c>
      <c r="V74" s="116">
        <f>回答選択肢一覧表!L74</f>
        <v>21</v>
      </c>
      <c r="W74" s="116" t="str">
        <f>回答選択肢一覧表!M74</f>
        <v>-</v>
      </c>
      <c r="X74" s="116" t="str">
        <f t="shared" si="28"/>
        <v>21　-</v>
      </c>
      <c r="Y74" s="63">
        <f t="shared" si="29"/>
        <v>21</v>
      </c>
      <c r="Z74" s="116">
        <f>回答選択肢一覧表!N74</f>
        <v>21</v>
      </c>
      <c r="AA74" s="116" t="str">
        <f>回答選択肢一覧表!O74</f>
        <v>-</v>
      </c>
      <c r="AB74" s="116" t="str">
        <f t="shared" si="30"/>
        <v>21　-</v>
      </c>
      <c r="AC74" s="63">
        <f t="shared" si="31"/>
        <v>21</v>
      </c>
    </row>
    <row r="75" spans="2:29" x14ac:dyDescent="0.55000000000000004">
      <c r="B75" s="63">
        <f>回答選択肢一覧表!B75</f>
        <v>22</v>
      </c>
      <c r="C75" s="116" t="str">
        <f>回答選択肢一覧表!C75</f>
        <v>-</v>
      </c>
      <c r="D75" s="116" t="str">
        <f t="shared" si="18"/>
        <v>22　-</v>
      </c>
      <c r="E75" s="63">
        <f t="shared" si="19"/>
        <v>22</v>
      </c>
      <c r="F75" s="116">
        <f>回答選択肢一覧表!D75</f>
        <v>22</v>
      </c>
      <c r="G75" s="116" t="str">
        <f>回答選択肢一覧表!E75</f>
        <v>-</v>
      </c>
      <c r="H75" s="116" t="str">
        <f t="shared" si="20"/>
        <v>22　-</v>
      </c>
      <c r="I75" s="63">
        <f t="shared" si="21"/>
        <v>22</v>
      </c>
      <c r="J75" s="116">
        <f>回答選択肢一覧表!F75</f>
        <v>22</v>
      </c>
      <c r="K75" s="116" t="str">
        <f>回答選択肢一覧表!G75</f>
        <v>アメリカ</v>
      </c>
      <c r="L75" s="116" t="str">
        <f t="shared" si="22"/>
        <v>22　アメリカ</v>
      </c>
      <c r="M75" s="63">
        <f t="shared" si="23"/>
        <v>22</v>
      </c>
      <c r="N75" s="116">
        <f>回答選択肢一覧表!H75</f>
        <v>21</v>
      </c>
      <c r="O75" s="116" t="str">
        <f>回答選択肢一覧表!I75</f>
        <v>岐阜県</v>
      </c>
      <c r="P75" s="116" t="str">
        <f t="shared" si="24"/>
        <v>21　岐阜県</v>
      </c>
      <c r="Q75" s="63">
        <f t="shared" si="25"/>
        <v>21</v>
      </c>
      <c r="R75" s="116">
        <f>回答選択肢一覧表!J75</f>
        <v>22</v>
      </c>
      <c r="S75" s="116" t="str">
        <f>回答選択肢一覧表!K75</f>
        <v>アメリカ</v>
      </c>
      <c r="T75" s="116" t="str">
        <f t="shared" si="26"/>
        <v>22　アメリカ</v>
      </c>
      <c r="U75" s="63">
        <f t="shared" si="27"/>
        <v>22</v>
      </c>
      <c r="V75" s="116">
        <f>回答選択肢一覧表!L75</f>
        <v>22</v>
      </c>
      <c r="W75" s="116" t="str">
        <f>回答選択肢一覧表!M75</f>
        <v>-</v>
      </c>
      <c r="X75" s="116" t="str">
        <f t="shared" si="28"/>
        <v>22　-</v>
      </c>
      <c r="Y75" s="63">
        <f t="shared" si="29"/>
        <v>22</v>
      </c>
      <c r="Z75" s="116">
        <f>回答選択肢一覧表!N75</f>
        <v>22</v>
      </c>
      <c r="AA75" s="116" t="str">
        <f>回答選択肢一覧表!O75</f>
        <v>-</v>
      </c>
      <c r="AB75" s="116" t="str">
        <f t="shared" si="30"/>
        <v>22　-</v>
      </c>
      <c r="AC75" s="63">
        <f t="shared" si="31"/>
        <v>22</v>
      </c>
    </row>
    <row r="76" spans="2:29" x14ac:dyDescent="0.55000000000000004">
      <c r="B76" s="63">
        <f>回答選択肢一覧表!B76</f>
        <v>23</v>
      </c>
      <c r="C76" s="116" t="str">
        <f>回答選択肢一覧表!C76</f>
        <v>-</v>
      </c>
      <c r="D76" s="116" t="str">
        <f t="shared" si="18"/>
        <v>23　-</v>
      </c>
      <c r="E76" s="63">
        <f t="shared" si="19"/>
        <v>23</v>
      </c>
      <c r="F76" s="116">
        <f>回答選択肢一覧表!D76</f>
        <v>23</v>
      </c>
      <c r="G76" s="116" t="str">
        <f>回答選択肢一覧表!E76</f>
        <v>-</v>
      </c>
      <c r="H76" s="116" t="str">
        <f t="shared" si="20"/>
        <v>23　-</v>
      </c>
      <c r="I76" s="63">
        <f t="shared" si="21"/>
        <v>23</v>
      </c>
      <c r="J76" s="116">
        <f>回答選択肢一覧表!F76</f>
        <v>23</v>
      </c>
      <c r="K76" s="116" t="str">
        <f>回答選択肢一覧表!G76</f>
        <v>北米 その他</v>
      </c>
      <c r="L76" s="116" t="str">
        <f t="shared" si="22"/>
        <v>23　北米 その他</v>
      </c>
      <c r="M76" s="63">
        <f t="shared" si="23"/>
        <v>23</v>
      </c>
      <c r="N76" s="116">
        <f>回答選択肢一覧表!H76</f>
        <v>22</v>
      </c>
      <c r="O76" s="116" t="str">
        <f>回答選択肢一覧表!I76</f>
        <v>静岡県</v>
      </c>
      <c r="P76" s="116" t="str">
        <f t="shared" si="24"/>
        <v>22　静岡県</v>
      </c>
      <c r="Q76" s="63">
        <f t="shared" si="25"/>
        <v>22</v>
      </c>
      <c r="R76" s="116">
        <f>回答選択肢一覧表!J76</f>
        <v>23</v>
      </c>
      <c r="S76" s="116" t="str">
        <f>回答選択肢一覧表!K76</f>
        <v>北米 その他</v>
      </c>
      <c r="T76" s="116" t="str">
        <f t="shared" si="26"/>
        <v>23　北米 その他</v>
      </c>
      <c r="U76" s="63">
        <f t="shared" si="27"/>
        <v>23</v>
      </c>
      <c r="V76" s="116">
        <f>回答選択肢一覧表!L76</f>
        <v>23</v>
      </c>
      <c r="W76" s="116" t="str">
        <f>回答選択肢一覧表!M76</f>
        <v>-</v>
      </c>
      <c r="X76" s="116" t="str">
        <f t="shared" si="28"/>
        <v>23　-</v>
      </c>
      <c r="Y76" s="63">
        <f t="shared" si="29"/>
        <v>23</v>
      </c>
      <c r="Z76" s="116">
        <f>回答選択肢一覧表!N76</f>
        <v>23</v>
      </c>
      <c r="AA76" s="116" t="str">
        <f>回答選択肢一覧表!O76</f>
        <v>-</v>
      </c>
      <c r="AB76" s="116" t="str">
        <f t="shared" si="30"/>
        <v>23　-</v>
      </c>
      <c r="AC76" s="63">
        <f t="shared" si="31"/>
        <v>23</v>
      </c>
    </row>
    <row r="77" spans="2:29" x14ac:dyDescent="0.55000000000000004">
      <c r="B77" s="63">
        <f>回答選択肢一覧表!B77</f>
        <v>24</v>
      </c>
      <c r="C77" s="116" t="str">
        <f>回答選択肢一覧表!C77</f>
        <v>-</v>
      </c>
      <c r="D77" s="116" t="str">
        <f t="shared" si="18"/>
        <v>24　-</v>
      </c>
      <c r="E77" s="63">
        <f t="shared" si="19"/>
        <v>24</v>
      </c>
      <c r="F77" s="116">
        <f>回答選択肢一覧表!D77</f>
        <v>24</v>
      </c>
      <c r="G77" s="116" t="str">
        <f>回答選択肢一覧表!E77</f>
        <v>-</v>
      </c>
      <c r="H77" s="116" t="str">
        <f t="shared" si="20"/>
        <v>24　-</v>
      </c>
      <c r="I77" s="63">
        <f t="shared" si="21"/>
        <v>24</v>
      </c>
      <c r="J77" s="116">
        <f>回答選択肢一覧表!F77</f>
        <v>24</v>
      </c>
      <c r="K77" s="116" t="str">
        <f>回答選択肢一覧表!G77</f>
        <v>オーストラリア</v>
      </c>
      <c r="L77" s="116" t="str">
        <f t="shared" si="22"/>
        <v>24　オーストラリア</v>
      </c>
      <c r="M77" s="63">
        <f t="shared" si="23"/>
        <v>24</v>
      </c>
      <c r="N77" s="116">
        <f>回答選択肢一覧表!H77</f>
        <v>23</v>
      </c>
      <c r="O77" s="116" t="str">
        <f>回答選択肢一覧表!I77</f>
        <v>愛知県</v>
      </c>
      <c r="P77" s="116" t="str">
        <f t="shared" si="24"/>
        <v>23　愛知県</v>
      </c>
      <c r="Q77" s="63">
        <f t="shared" si="25"/>
        <v>23</v>
      </c>
      <c r="R77" s="116">
        <f>回答選択肢一覧表!J77</f>
        <v>24</v>
      </c>
      <c r="S77" s="116" t="str">
        <f>回答選択肢一覧表!K77</f>
        <v>オーストラリア</v>
      </c>
      <c r="T77" s="116" t="str">
        <f t="shared" si="26"/>
        <v>24　オーストラリア</v>
      </c>
      <c r="U77" s="63">
        <f t="shared" si="27"/>
        <v>24</v>
      </c>
      <c r="V77" s="116">
        <f>回答選択肢一覧表!L77</f>
        <v>24</v>
      </c>
      <c r="W77" s="116" t="str">
        <f>回答選択肢一覧表!M77</f>
        <v>-</v>
      </c>
      <c r="X77" s="116" t="str">
        <f t="shared" si="28"/>
        <v>24　-</v>
      </c>
      <c r="Y77" s="63">
        <f t="shared" si="29"/>
        <v>24</v>
      </c>
      <c r="Z77" s="116">
        <f>回答選択肢一覧表!N77</f>
        <v>24</v>
      </c>
      <c r="AA77" s="116" t="str">
        <f>回答選択肢一覧表!O77</f>
        <v>-</v>
      </c>
      <c r="AB77" s="116" t="str">
        <f t="shared" si="30"/>
        <v>24　-</v>
      </c>
      <c r="AC77" s="63">
        <f t="shared" si="31"/>
        <v>24</v>
      </c>
    </row>
    <row r="78" spans="2:29" x14ac:dyDescent="0.55000000000000004">
      <c r="B78" s="63">
        <f>回答選択肢一覧表!B78</f>
        <v>25</v>
      </c>
      <c r="C78" s="116" t="str">
        <f>回答選択肢一覧表!C78</f>
        <v>-</v>
      </c>
      <c r="D78" s="116" t="str">
        <f t="shared" si="18"/>
        <v>25　-</v>
      </c>
      <c r="E78" s="63">
        <f t="shared" si="19"/>
        <v>25</v>
      </c>
      <c r="F78" s="116">
        <f>回答選択肢一覧表!D78</f>
        <v>25</v>
      </c>
      <c r="G78" s="116" t="str">
        <f>回答選択肢一覧表!E78</f>
        <v>-</v>
      </c>
      <c r="H78" s="116" t="str">
        <f t="shared" si="20"/>
        <v>25　-</v>
      </c>
      <c r="I78" s="63">
        <f t="shared" si="21"/>
        <v>25</v>
      </c>
      <c r="J78" s="116">
        <f>回答選択肢一覧表!F78</f>
        <v>25</v>
      </c>
      <c r="K78" s="116" t="str">
        <f>回答選択肢一覧表!G78</f>
        <v>オセアニア その他</v>
      </c>
      <c r="L78" s="116" t="str">
        <f t="shared" si="22"/>
        <v>25　オセアニア その他</v>
      </c>
      <c r="M78" s="63">
        <f t="shared" si="23"/>
        <v>25</v>
      </c>
      <c r="N78" s="116">
        <f>回答選択肢一覧表!H78</f>
        <v>24</v>
      </c>
      <c r="O78" s="116" t="str">
        <f>回答選択肢一覧表!I78</f>
        <v>三重県</v>
      </c>
      <c r="P78" s="116" t="str">
        <f t="shared" si="24"/>
        <v>24　三重県</v>
      </c>
      <c r="Q78" s="63">
        <f t="shared" si="25"/>
        <v>24</v>
      </c>
      <c r="R78" s="116">
        <f>回答選択肢一覧表!J78</f>
        <v>25</v>
      </c>
      <c r="S78" s="116" t="str">
        <f>回答選択肢一覧表!K78</f>
        <v>オセアニア その他</v>
      </c>
      <c r="T78" s="116" t="str">
        <f t="shared" si="26"/>
        <v>25　オセアニア その他</v>
      </c>
      <c r="U78" s="63">
        <f t="shared" si="27"/>
        <v>25</v>
      </c>
      <c r="V78" s="116">
        <f>回答選択肢一覧表!L78</f>
        <v>25</v>
      </c>
      <c r="W78" s="116" t="str">
        <f>回答選択肢一覧表!M78</f>
        <v>-</v>
      </c>
      <c r="X78" s="116" t="str">
        <f t="shared" si="28"/>
        <v>25　-</v>
      </c>
      <c r="Y78" s="63">
        <f t="shared" si="29"/>
        <v>25</v>
      </c>
      <c r="Z78" s="116">
        <f>回答選択肢一覧表!N78</f>
        <v>25</v>
      </c>
      <c r="AA78" s="116" t="str">
        <f>回答選択肢一覧表!O78</f>
        <v>-</v>
      </c>
      <c r="AB78" s="116" t="str">
        <f t="shared" si="30"/>
        <v>25　-</v>
      </c>
      <c r="AC78" s="63">
        <f t="shared" si="31"/>
        <v>25</v>
      </c>
    </row>
    <row r="79" spans="2:29" x14ac:dyDescent="0.55000000000000004">
      <c r="B79" s="63">
        <f>回答選択肢一覧表!B79</f>
        <v>26</v>
      </c>
      <c r="C79" s="116" t="str">
        <f>回答選択肢一覧表!C79</f>
        <v>-</v>
      </c>
      <c r="D79" s="116" t="str">
        <f t="shared" si="18"/>
        <v>26　-</v>
      </c>
      <c r="E79" s="63">
        <f t="shared" si="19"/>
        <v>26</v>
      </c>
      <c r="F79" s="116">
        <f>回答選択肢一覧表!D79</f>
        <v>26</v>
      </c>
      <c r="G79" s="116" t="str">
        <f>回答選択肢一覧表!E79</f>
        <v>-</v>
      </c>
      <c r="H79" s="116" t="str">
        <f t="shared" si="20"/>
        <v>26　-</v>
      </c>
      <c r="I79" s="63">
        <f t="shared" si="21"/>
        <v>26</v>
      </c>
      <c r="J79" s="116">
        <f>回答選択肢一覧表!F79</f>
        <v>26</v>
      </c>
      <c r="K79" s="116" t="str">
        <f>回答選択肢一覧表!G79</f>
        <v>中南米</v>
      </c>
      <c r="L79" s="116" t="str">
        <f t="shared" si="22"/>
        <v>26　中南米</v>
      </c>
      <c r="M79" s="63">
        <f t="shared" si="23"/>
        <v>26</v>
      </c>
      <c r="N79" s="116">
        <f>回答選択肢一覧表!H79</f>
        <v>25</v>
      </c>
      <c r="O79" s="116" t="str">
        <f>回答選択肢一覧表!I79</f>
        <v>滋賀県</v>
      </c>
      <c r="P79" s="116" t="str">
        <f t="shared" si="24"/>
        <v>25　滋賀県</v>
      </c>
      <c r="Q79" s="63">
        <f t="shared" si="25"/>
        <v>25</v>
      </c>
      <c r="R79" s="116">
        <f>回答選択肢一覧表!J79</f>
        <v>26</v>
      </c>
      <c r="S79" s="116" t="str">
        <f>回答選択肢一覧表!K79</f>
        <v>中南米</v>
      </c>
      <c r="T79" s="116" t="str">
        <f t="shared" si="26"/>
        <v>26　中南米</v>
      </c>
      <c r="U79" s="63">
        <f t="shared" si="27"/>
        <v>26</v>
      </c>
      <c r="V79" s="116">
        <f>回答選択肢一覧表!L79</f>
        <v>26</v>
      </c>
      <c r="W79" s="116" t="str">
        <f>回答選択肢一覧表!M79</f>
        <v>-</v>
      </c>
      <c r="X79" s="116" t="str">
        <f t="shared" si="28"/>
        <v>26　-</v>
      </c>
      <c r="Y79" s="63">
        <f t="shared" si="29"/>
        <v>26</v>
      </c>
      <c r="Z79" s="116">
        <f>回答選択肢一覧表!N79</f>
        <v>26</v>
      </c>
      <c r="AA79" s="116" t="str">
        <f>回答選択肢一覧表!O79</f>
        <v>-</v>
      </c>
      <c r="AB79" s="116" t="str">
        <f t="shared" si="30"/>
        <v>26　-</v>
      </c>
      <c r="AC79" s="63">
        <f t="shared" si="31"/>
        <v>26</v>
      </c>
    </row>
    <row r="80" spans="2:29" x14ac:dyDescent="0.55000000000000004">
      <c r="B80" s="63">
        <f>回答選択肢一覧表!B80</f>
        <v>27</v>
      </c>
      <c r="C80" s="116" t="str">
        <f>回答選択肢一覧表!C80</f>
        <v>-</v>
      </c>
      <c r="D80" s="116" t="str">
        <f t="shared" si="18"/>
        <v>27　-</v>
      </c>
      <c r="E80" s="63">
        <f t="shared" si="19"/>
        <v>27</v>
      </c>
      <c r="F80" s="116">
        <f>回答選択肢一覧表!D80</f>
        <v>27</v>
      </c>
      <c r="G80" s="116" t="str">
        <f>回答選択肢一覧表!E80</f>
        <v>-</v>
      </c>
      <c r="H80" s="116" t="str">
        <f t="shared" si="20"/>
        <v>27　-</v>
      </c>
      <c r="I80" s="63">
        <f t="shared" si="21"/>
        <v>27</v>
      </c>
      <c r="J80" s="116">
        <f>回答選択肢一覧表!F80</f>
        <v>27</v>
      </c>
      <c r="K80" s="116" t="str">
        <f>回答選択肢一覧表!G80</f>
        <v>中東</v>
      </c>
      <c r="L80" s="116" t="str">
        <f t="shared" si="22"/>
        <v>27　中東</v>
      </c>
      <c r="M80" s="63">
        <f t="shared" si="23"/>
        <v>27</v>
      </c>
      <c r="N80" s="116">
        <f>回答選択肢一覧表!H80</f>
        <v>26</v>
      </c>
      <c r="O80" s="116" t="str">
        <f>回答選択肢一覧表!I80</f>
        <v>京都府</v>
      </c>
      <c r="P80" s="116" t="str">
        <f t="shared" si="24"/>
        <v>26　京都府</v>
      </c>
      <c r="Q80" s="63">
        <f t="shared" si="25"/>
        <v>26</v>
      </c>
      <c r="R80" s="116">
        <f>回答選択肢一覧表!J80</f>
        <v>27</v>
      </c>
      <c r="S80" s="116" t="str">
        <f>回答選択肢一覧表!K80</f>
        <v>中東</v>
      </c>
      <c r="T80" s="116" t="str">
        <f t="shared" si="26"/>
        <v>27　中東</v>
      </c>
      <c r="U80" s="63">
        <f t="shared" si="27"/>
        <v>27</v>
      </c>
      <c r="V80" s="116">
        <f>回答選択肢一覧表!L80</f>
        <v>27</v>
      </c>
      <c r="W80" s="116" t="str">
        <f>回答選択肢一覧表!M80</f>
        <v>-</v>
      </c>
      <c r="X80" s="116" t="str">
        <f t="shared" si="28"/>
        <v>27　-</v>
      </c>
      <c r="Y80" s="63">
        <f t="shared" si="29"/>
        <v>27</v>
      </c>
      <c r="Z80" s="116">
        <f>回答選択肢一覧表!N80</f>
        <v>27</v>
      </c>
      <c r="AA80" s="116" t="str">
        <f>回答選択肢一覧表!O80</f>
        <v>-</v>
      </c>
      <c r="AB80" s="116" t="str">
        <f t="shared" si="30"/>
        <v>27　-</v>
      </c>
      <c r="AC80" s="63">
        <f t="shared" si="31"/>
        <v>27</v>
      </c>
    </row>
    <row r="81" spans="2:29" x14ac:dyDescent="0.55000000000000004">
      <c r="B81" s="63">
        <f>回答選択肢一覧表!B81</f>
        <v>28</v>
      </c>
      <c r="C81" s="116" t="str">
        <f>回答選択肢一覧表!C81</f>
        <v>-</v>
      </c>
      <c r="D81" s="116" t="str">
        <f t="shared" si="18"/>
        <v>28　-</v>
      </c>
      <c r="E81" s="63">
        <f t="shared" si="19"/>
        <v>28</v>
      </c>
      <c r="F81" s="116">
        <f>回答選択肢一覧表!D81</f>
        <v>28</v>
      </c>
      <c r="G81" s="116" t="str">
        <f>回答選択肢一覧表!E81</f>
        <v>-</v>
      </c>
      <c r="H81" s="116" t="str">
        <f t="shared" si="20"/>
        <v>28　-</v>
      </c>
      <c r="I81" s="63">
        <f t="shared" si="21"/>
        <v>28</v>
      </c>
      <c r="J81" s="116">
        <f>回答選択肢一覧表!F81</f>
        <v>28</v>
      </c>
      <c r="K81" s="116" t="str">
        <f>回答選択肢一覧表!G81</f>
        <v>アフリカ</v>
      </c>
      <c r="L81" s="116" t="str">
        <f t="shared" si="22"/>
        <v>28　アフリカ</v>
      </c>
      <c r="M81" s="63">
        <f t="shared" si="23"/>
        <v>28</v>
      </c>
      <c r="N81" s="116">
        <f>回答選択肢一覧表!H81</f>
        <v>27</v>
      </c>
      <c r="O81" s="116" t="str">
        <f>回答選択肢一覧表!I81</f>
        <v>大阪府</v>
      </c>
      <c r="P81" s="116" t="str">
        <f t="shared" si="24"/>
        <v>27　大阪府</v>
      </c>
      <c r="Q81" s="63">
        <f t="shared" si="25"/>
        <v>27</v>
      </c>
      <c r="R81" s="116">
        <f>回答選択肢一覧表!J81</f>
        <v>28</v>
      </c>
      <c r="S81" s="116" t="str">
        <f>回答選択肢一覧表!K81</f>
        <v>アフリカ</v>
      </c>
      <c r="T81" s="116" t="str">
        <f t="shared" si="26"/>
        <v>28　アフリカ</v>
      </c>
      <c r="U81" s="63">
        <f t="shared" si="27"/>
        <v>28</v>
      </c>
      <c r="V81" s="116">
        <f>回答選択肢一覧表!L81</f>
        <v>28</v>
      </c>
      <c r="W81" s="116" t="str">
        <f>回答選択肢一覧表!M81</f>
        <v>-</v>
      </c>
      <c r="X81" s="116" t="str">
        <f t="shared" si="28"/>
        <v>28　-</v>
      </c>
      <c r="Y81" s="63">
        <f t="shared" si="29"/>
        <v>28</v>
      </c>
      <c r="Z81" s="116">
        <f>回答選択肢一覧表!N81</f>
        <v>28</v>
      </c>
      <c r="AA81" s="116" t="str">
        <f>回答選択肢一覧表!O81</f>
        <v>-</v>
      </c>
      <c r="AB81" s="116" t="str">
        <f t="shared" si="30"/>
        <v>28　-</v>
      </c>
      <c r="AC81" s="63">
        <f t="shared" si="31"/>
        <v>28</v>
      </c>
    </row>
    <row r="82" spans="2:29" x14ac:dyDescent="0.55000000000000004">
      <c r="B82" s="63">
        <f>回答選択肢一覧表!B82</f>
        <v>29</v>
      </c>
      <c r="C82" s="116" t="str">
        <f>回答選択肢一覧表!C82</f>
        <v>-</v>
      </c>
      <c r="D82" s="116" t="str">
        <f t="shared" si="18"/>
        <v>29　-</v>
      </c>
      <c r="E82" s="63">
        <f t="shared" si="19"/>
        <v>29</v>
      </c>
      <c r="F82" s="116">
        <f>回答選択肢一覧表!D82</f>
        <v>29</v>
      </c>
      <c r="G82" s="116" t="str">
        <f>回答選択肢一覧表!E82</f>
        <v>-</v>
      </c>
      <c r="H82" s="116" t="str">
        <f t="shared" si="20"/>
        <v>29　-</v>
      </c>
      <c r="I82" s="63">
        <f t="shared" si="21"/>
        <v>29</v>
      </c>
      <c r="J82" s="116">
        <f>回答選択肢一覧表!F82</f>
        <v>29</v>
      </c>
      <c r="K82" s="116" t="str">
        <f>回答選択肢一覧表!G82</f>
        <v>回答しない</v>
      </c>
      <c r="L82" s="116" t="str">
        <f t="shared" si="22"/>
        <v>29　回答しない</v>
      </c>
      <c r="M82" s="63">
        <f t="shared" si="23"/>
        <v>29</v>
      </c>
      <c r="N82" s="116">
        <f>回答選択肢一覧表!H82</f>
        <v>28</v>
      </c>
      <c r="O82" s="116" t="str">
        <f>回答選択肢一覧表!I82</f>
        <v>兵庫県</v>
      </c>
      <c r="P82" s="116" t="str">
        <f t="shared" si="24"/>
        <v>28　兵庫県</v>
      </c>
      <c r="Q82" s="63">
        <f t="shared" si="25"/>
        <v>28</v>
      </c>
      <c r="R82" s="116">
        <f>回答選択肢一覧表!J82</f>
        <v>29</v>
      </c>
      <c r="S82" s="116" t="str">
        <f>回答選択肢一覧表!K82</f>
        <v>回答しない</v>
      </c>
      <c r="T82" s="116" t="str">
        <f t="shared" si="26"/>
        <v>29　回答しない</v>
      </c>
      <c r="U82" s="63">
        <f t="shared" si="27"/>
        <v>29</v>
      </c>
      <c r="V82" s="116">
        <f>回答選択肢一覧表!L82</f>
        <v>29</v>
      </c>
      <c r="W82" s="116" t="str">
        <f>回答選択肢一覧表!M82</f>
        <v>-</v>
      </c>
      <c r="X82" s="116" t="str">
        <f t="shared" si="28"/>
        <v>29　-</v>
      </c>
      <c r="Y82" s="63">
        <f t="shared" si="29"/>
        <v>29</v>
      </c>
      <c r="Z82" s="116">
        <f>回答選択肢一覧表!N82</f>
        <v>29</v>
      </c>
      <c r="AA82" s="116" t="str">
        <f>回答選択肢一覧表!O82</f>
        <v>-</v>
      </c>
      <c r="AB82" s="116" t="str">
        <f t="shared" si="30"/>
        <v>29　-</v>
      </c>
      <c r="AC82" s="63">
        <f t="shared" si="31"/>
        <v>29</v>
      </c>
    </row>
    <row r="83" spans="2:29" x14ac:dyDescent="0.55000000000000004">
      <c r="B83" s="63">
        <f>回答選択肢一覧表!B83</f>
        <v>30</v>
      </c>
      <c r="C83" s="116" t="str">
        <f>回答選択肢一覧表!C83</f>
        <v>-</v>
      </c>
      <c r="D83" s="116" t="str">
        <f t="shared" si="18"/>
        <v>30　-</v>
      </c>
      <c r="E83" s="63">
        <f t="shared" si="19"/>
        <v>30</v>
      </c>
      <c r="F83" s="116">
        <f>回答選択肢一覧表!D83</f>
        <v>30</v>
      </c>
      <c r="G83" s="116" t="str">
        <f>回答選択肢一覧表!E83</f>
        <v>-</v>
      </c>
      <c r="H83" s="116" t="str">
        <f t="shared" si="20"/>
        <v>30　-</v>
      </c>
      <c r="I83" s="63">
        <f t="shared" si="21"/>
        <v>30</v>
      </c>
      <c r="J83" s="116">
        <f>回答選択肢一覧表!F83</f>
        <v>30</v>
      </c>
      <c r="K83" s="116" t="str">
        <f>回答選択肢一覧表!G83</f>
        <v>-</v>
      </c>
      <c r="L83" s="116" t="str">
        <f t="shared" si="22"/>
        <v>30　-</v>
      </c>
      <c r="M83" s="63">
        <f t="shared" si="23"/>
        <v>30</v>
      </c>
      <c r="N83" s="116">
        <f>回答選択肢一覧表!H83</f>
        <v>29</v>
      </c>
      <c r="O83" s="116" t="str">
        <f>回答選択肢一覧表!I83</f>
        <v>奈良県</v>
      </c>
      <c r="P83" s="116" t="str">
        <f t="shared" si="24"/>
        <v>29　奈良県</v>
      </c>
      <c r="Q83" s="63">
        <f t="shared" si="25"/>
        <v>29</v>
      </c>
      <c r="R83" s="116">
        <f>回答選択肢一覧表!J83</f>
        <v>30</v>
      </c>
      <c r="S83" s="116" t="str">
        <f>回答選択肢一覧表!K83</f>
        <v>-</v>
      </c>
      <c r="T83" s="116" t="str">
        <f t="shared" si="26"/>
        <v>30　-</v>
      </c>
      <c r="U83" s="63">
        <f t="shared" si="27"/>
        <v>30</v>
      </c>
      <c r="V83" s="116">
        <f>回答選択肢一覧表!L83</f>
        <v>30</v>
      </c>
      <c r="W83" s="116" t="str">
        <f>回答選択肢一覧表!M83</f>
        <v>-</v>
      </c>
      <c r="X83" s="116" t="str">
        <f t="shared" si="28"/>
        <v>30　-</v>
      </c>
      <c r="Y83" s="63">
        <f t="shared" si="29"/>
        <v>30</v>
      </c>
      <c r="Z83" s="116">
        <f>回答選択肢一覧表!N83</f>
        <v>30</v>
      </c>
      <c r="AA83" s="116" t="str">
        <f>回答選択肢一覧表!O83</f>
        <v>-</v>
      </c>
      <c r="AB83" s="116" t="str">
        <f t="shared" si="30"/>
        <v>30　-</v>
      </c>
      <c r="AC83" s="63">
        <f t="shared" si="31"/>
        <v>30</v>
      </c>
    </row>
    <row r="84" spans="2:29" x14ac:dyDescent="0.55000000000000004">
      <c r="B84" s="63">
        <f>回答選択肢一覧表!B84</f>
        <v>31</v>
      </c>
      <c r="C84" s="116" t="str">
        <f>回答選択肢一覧表!C84</f>
        <v>-</v>
      </c>
      <c r="D84" s="116" t="str">
        <f t="shared" si="18"/>
        <v>31　-</v>
      </c>
      <c r="E84" s="63">
        <f t="shared" si="19"/>
        <v>31</v>
      </c>
      <c r="F84" s="116">
        <f>回答選択肢一覧表!D84</f>
        <v>31</v>
      </c>
      <c r="G84" s="116" t="str">
        <f>回答選択肢一覧表!E84</f>
        <v>-</v>
      </c>
      <c r="H84" s="116" t="str">
        <f t="shared" si="20"/>
        <v>31　-</v>
      </c>
      <c r="I84" s="63">
        <f t="shared" si="21"/>
        <v>31</v>
      </c>
      <c r="J84" s="116">
        <f>回答選択肢一覧表!F84</f>
        <v>31</v>
      </c>
      <c r="K84" s="116" t="str">
        <f>回答選択肢一覧表!G84</f>
        <v>-</v>
      </c>
      <c r="L84" s="116" t="str">
        <f t="shared" si="22"/>
        <v>31　-</v>
      </c>
      <c r="M84" s="63">
        <f t="shared" si="23"/>
        <v>31</v>
      </c>
      <c r="N84" s="116">
        <f>回答選択肢一覧表!H84</f>
        <v>30</v>
      </c>
      <c r="O84" s="116" t="str">
        <f>回答選択肢一覧表!I84</f>
        <v>和歌山県</v>
      </c>
      <c r="P84" s="116" t="str">
        <f t="shared" si="24"/>
        <v>30　和歌山県</v>
      </c>
      <c r="Q84" s="63">
        <f t="shared" si="25"/>
        <v>30</v>
      </c>
      <c r="R84" s="116">
        <f>回答選択肢一覧表!J84</f>
        <v>31</v>
      </c>
      <c r="S84" s="116" t="str">
        <f>回答選択肢一覧表!K84</f>
        <v>-</v>
      </c>
      <c r="T84" s="116" t="str">
        <f t="shared" si="26"/>
        <v>31　-</v>
      </c>
      <c r="U84" s="63">
        <f t="shared" si="27"/>
        <v>31</v>
      </c>
      <c r="V84" s="116">
        <f>回答選択肢一覧表!L84</f>
        <v>31</v>
      </c>
      <c r="W84" s="116" t="str">
        <f>回答選択肢一覧表!M84</f>
        <v>-</v>
      </c>
      <c r="X84" s="116" t="str">
        <f t="shared" si="28"/>
        <v>31　-</v>
      </c>
      <c r="Y84" s="63">
        <f t="shared" si="29"/>
        <v>31</v>
      </c>
      <c r="Z84" s="116">
        <f>回答選択肢一覧表!N84</f>
        <v>31</v>
      </c>
      <c r="AA84" s="116" t="str">
        <f>回答選択肢一覧表!O84</f>
        <v>-</v>
      </c>
      <c r="AB84" s="116" t="str">
        <f t="shared" si="30"/>
        <v>31　-</v>
      </c>
      <c r="AC84" s="63">
        <f t="shared" si="31"/>
        <v>31</v>
      </c>
    </row>
    <row r="85" spans="2:29" x14ac:dyDescent="0.55000000000000004">
      <c r="B85" s="63">
        <f>回答選択肢一覧表!B85</f>
        <v>32</v>
      </c>
      <c r="C85" s="116" t="str">
        <f>回答選択肢一覧表!C85</f>
        <v>-</v>
      </c>
      <c r="D85" s="116" t="str">
        <f t="shared" si="18"/>
        <v>32　-</v>
      </c>
      <c r="E85" s="63">
        <f t="shared" si="19"/>
        <v>32</v>
      </c>
      <c r="F85" s="116">
        <f>回答選択肢一覧表!D85</f>
        <v>32</v>
      </c>
      <c r="G85" s="116" t="str">
        <f>回答選択肢一覧表!E85</f>
        <v>-</v>
      </c>
      <c r="H85" s="116" t="str">
        <f t="shared" si="20"/>
        <v>32　-</v>
      </c>
      <c r="I85" s="63">
        <f t="shared" si="21"/>
        <v>32</v>
      </c>
      <c r="J85" s="116">
        <f>回答選択肢一覧表!F85</f>
        <v>32</v>
      </c>
      <c r="K85" s="116" t="str">
        <f>回答選択肢一覧表!G85</f>
        <v>-</v>
      </c>
      <c r="L85" s="116" t="str">
        <f t="shared" si="22"/>
        <v>32　-</v>
      </c>
      <c r="M85" s="63">
        <f t="shared" si="23"/>
        <v>32</v>
      </c>
      <c r="N85" s="116">
        <f>回答選択肢一覧表!H85</f>
        <v>31</v>
      </c>
      <c r="O85" s="116" t="str">
        <f>回答選択肢一覧表!I85</f>
        <v>鳥取県</v>
      </c>
      <c r="P85" s="116" t="str">
        <f t="shared" si="24"/>
        <v>31　鳥取県</v>
      </c>
      <c r="Q85" s="63">
        <f t="shared" si="25"/>
        <v>31</v>
      </c>
      <c r="R85" s="116">
        <f>回答選択肢一覧表!J85</f>
        <v>32</v>
      </c>
      <c r="S85" s="116" t="str">
        <f>回答選択肢一覧表!K85</f>
        <v>-</v>
      </c>
      <c r="T85" s="116" t="str">
        <f t="shared" si="26"/>
        <v>32　-</v>
      </c>
      <c r="U85" s="63">
        <f t="shared" si="27"/>
        <v>32</v>
      </c>
      <c r="V85" s="116">
        <f>回答選択肢一覧表!L85</f>
        <v>32</v>
      </c>
      <c r="W85" s="116" t="str">
        <f>回答選択肢一覧表!M85</f>
        <v>-</v>
      </c>
      <c r="X85" s="116" t="str">
        <f t="shared" si="28"/>
        <v>32　-</v>
      </c>
      <c r="Y85" s="63">
        <f t="shared" si="29"/>
        <v>32</v>
      </c>
      <c r="Z85" s="116">
        <f>回答選択肢一覧表!N85</f>
        <v>32</v>
      </c>
      <c r="AA85" s="116" t="str">
        <f>回答選択肢一覧表!O85</f>
        <v>-</v>
      </c>
      <c r="AB85" s="116" t="str">
        <f t="shared" si="30"/>
        <v>32　-</v>
      </c>
      <c r="AC85" s="63">
        <f t="shared" si="31"/>
        <v>32</v>
      </c>
    </row>
    <row r="86" spans="2:29" x14ac:dyDescent="0.55000000000000004">
      <c r="B86" s="63">
        <f>回答選択肢一覧表!B86</f>
        <v>33</v>
      </c>
      <c r="C86" s="116" t="str">
        <f>回答選択肢一覧表!C86</f>
        <v>-</v>
      </c>
      <c r="D86" s="116" t="str">
        <f t="shared" si="18"/>
        <v>33　-</v>
      </c>
      <c r="E86" s="63">
        <f t="shared" si="19"/>
        <v>33</v>
      </c>
      <c r="F86" s="116">
        <f>回答選択肢一覧表!D86</f>
        <v>33</v>
      </c>
      <c r="G86" s="116" t="str">
        <f>回答選択肢一覧表!E86</f>
        <v>-</v>
      </c>
      <c r="H86" s="116" t="str">
        <f t="shared" si="20"/>
        <v>33　-</v>
      </c>
      <c r="I86" s="63">
        <f t="shared" si="21"/>
        <v>33</v>
      </c>
      <c r="J86" s="116">
        <f>回答選択肢一覧表!F86</f>
        <v>33</v>
      </c>
      <c r="K86" s="116" t="str">
        <f>回答選択肢一覧表!G86</f>
        <v>-</v>
      </c>
      <c r="L86" s="116" t="str">
        <f t="shared" si="22"/>
        <v>33　-</v>
      </c>
      <c r="M86" s="63">
        <f t="shared" si="23"/>
        <v>33</v>
      </c>
      <c r="N86" s="116">
        <f>回答選択肢一覧表!H86</f>
        <v>32</v>
      </c>
      <c r="O86" s="116" t="str">
        <f>回答選択肢一覧表!I86</f>
        <v>島根県</v>
      </c>
      <c r="P86" s="116" t="str">
        <f t="shared" si="24"/>
        <v>32　島根県</v>
      </c>
      <c r="Q86" s="63">
        <f t="shared" si="25"/>
        <v>32</v>
      </c>
      <c r="R86" s="116">
        <f>回答選択肢一覧表!J86</f>
        <v>33</v>
      </c>
      <c r="S86" s="116" t="str">
        <f>回答選択肢一覧表!K86</f>
        <v>-</v>
      </c>
      <c r="T86" s="116" t="str">
        <f t="shared" si="26"/>
        <v>33　-</v>
      </c>
      <c r="U86" s="63">
        <f t="shared" si="27"/>
        <v>33</v>
      </c>
      <c r="V86" s="116">
        <f>回答選択肢一覧表!L86</f>
        <v>33</v>
      </c>
      <c r="W86" s="116" t="str">
        <f>回答選択肢一覧表!M86</f>
        <v>-</v>
      </c>
      <c r="X86" s="116" t="str">
        <f t="shared" si="28"/>
        <v>33　-</v>
      </c>
      <c r="Y86" s="63">
        <f t="shared" si="29"/>
        <v>33</v>
      </c>
      <c r="Z86" s="116">
        <f>回答選択肢一覧表!N86</f>
        <v>33</v>
      </c>
      <c r="AA86" s="116" t="str">
        <f>回答選択肢一覧表!O86</f>
        <v>-</v>
      </c>
      <c r="AB86" s="116" t="str">
        <f t="shared" si="30"/>
        <v>33　-</v>
      </c>
      <c r="AC86" s="63">
        <f t="shared" si="31"/>
        <v>33</v>
      </c>
    </row>
    <row r="87" spans="2:29" x14ac:dyDescent="0.55000000000000004">
      <c r="B87" s="63">
        <f>回答選択肢一覧表!B87</f>
        <v>34</v>
      </c>
      <c r="C87" s="116" t="str">
        <f>回答選択肢一覧表!C87</f>
        <v>-</v>
      </c>
      <c r="D87" s="116" t="str">
        <f t="shared" si="18"/>
        <v>34　-</v>
      </c>
      <c r="E87" s="63">
        <f t="shared" si="19"/>
        <v>34</v>
      </c>
      <c r="F87" s="116">
        <f>回答選択肢一覧表!D87</f>
        <v>34</v>
      </c>
      <c r="G87" s="116" t="str">
        <f>回答選択肢一覧表!E87</f>
        <v>-</v>
      </c>
      <c r="H87" s="116" t="str">
        <f t="shared" si="20"/>
        <v>34　-</v>
      </c>
      <c r="I87" s="63">
        <f t="shared" si="21"/>
        <v>34</v>
      </c>
      <c r="J87" s="116">
        <f>回答選択肢一覧表!F87</f>
        <v>34</v>
      </c>
      <c r="K87" s="116" t="str">
        <f>回答選択肢一覧表!G87</f>
        <v>-</v>
      </c>
      <c r="L87" s="116" t="str">
        <f t="shared" si="22"/>
        <v>34　-</v>
      </c>
      <c r="M87" s="63">
        <f t="shared" si="23"/>
        <v>34</v>
      </c>
      <c r="N87" s="116">
        <f>回答選択肢一覧表!H87</f>
        <v>33</v>
      </c>
      <c r="O87" s="116" t="str">
        <f>回答選択肢一覧表!I87</f>
        <v>岡山県</v>
      </c>
      <c r="P87" s="116" t="str">
        <f t="shared" si="24"/>
        <v>33　岡山県</v>
      </c>
      <c r="Q87" s="63">
        <f t="shared" si="25"/>
        <v>33</v>
      </c>
      <c r="R87" s="116">
        <f>回答選択肢一覧表!J87</f>
        <v>34</v>
      </c>
      <c r="S87" s="116" t="str">
        <f>回答選択肢一覧表!K87</f>
        <v>-</v>
      </c>
      <c r="T87" s="116" t="str">
        <f t="shared" si="26"/>
        <v>34　-</v>
      </c>
      <c r="U87" s="63">
        <f t="shared" si="27"/>
        <v>34</v>
      </c>
      <c r="V87" s="116">
        <f>回答選択肢一覧表!L87</f>
        <v>34</v>
      </c>
      <c r="W87" s="116" t="str">
        <f>回答選択肢一覧表!M87</f>
        <v>-</v>
      </c>
      <c r="X87" s="116" t="str">
        <f t="shared" si="28"/>
        <v>34　-</v>
      </c>
      <c r="Y87" s="63">
        <f t="shared" si="29"/>
        <v>34</v>
      </c>
      <c r="Z87" s="116">
        <f>回答選択肢一覧表!N87</f>
        <v>34</v>
      </c>
      <c r="AA87" s="116" t="str">
        <f>回答選択肢一覧表!O87</f>
        <v>-</v>
      </c>
      <c r="AB87" s="116" t="str">
        <f t="shared" si="30"/>
        <v>34　-</v>
      </c>
      <c r="AC87" s="63">
        <f t="shared" si="31"/>
        <v>34</v>
      </c>
    </row>
    <row r="88" spans="2:29" x14ac:dyDescent="0.55000000000000004">
      <c r="B88" s="63">
        <f>回答選択肢一覧表!B88</f>
        <v>35</v>
      </c>
      <c r="C88" s="116" t="str">
        <f>回答選択肢一覧表!C88</f>
        <v>-</v>
      </c>
      <c r="D88" s="116" t="str">
        <f t="shared" si="18"/>
        <v>35　-</v>
      </c>
      <c r="E88" s="63">
        <f t="shared" si="19"/>
        <v>35</v>
      </c>
      <c r="F88" s="116">
        <f>回答選択肢一覧表!D88</f>
        <v>35</v>
      </c>
      <c r="G88" s="116" t="str">
        <f>回答選択肢一覧表!E88</f>
        <v>-</v>
      </c>
      <c r="H88" s="116" t="str">
        <f t="shared" si="20"/>
        <v>35　-</v>
      </c>
      <c r="I88" s="63">
        <f t="shared" si="21"/>
        <v>35</v>
      </c>
      <c r="J88" s="116">
        <f>回答選択肢一覧表!F88</f>
        <v>35</v>
      </c>
      <c r="K88" s="116" t="str">
        <f>回答選択肢一覧表!G88</f>
        <v>-</v>
      </c>
      <c r="L88" s="116" t="str">
        <f t="shared" si="22"/>
        <v>35　-</v>
      </c>
      <c r="M88" s="63">
        <f t="shared" si="23"/>
        <v>35</v>
      </c>
      <c r="N88" s="116">
        <f>回答選択肢一覧表!H88</f>
        <v>34</v>
      </c>
      <c r="O88" s="116" t="str">
        <f>回答選択肢一覧表!I88</f>
        <v>広島県</v>
      </c>
      <c r="P88" s="116" t="str">
        <f t="shared" si="24"/>
        <v>34　広島県</v>
      </c>
      <c r="Q88" s="63">
        <f t="shared" si="25"/>
        <v>34</v>
      </c>
      <c r="R88" s="116">
        <f>回答選択肢一覧表!J88</f>
        <v>35</v>
      </c>
      <c r="S88" s="116" t="str">
        <f>回答選択肢一覧表!K88</f>
        <v>-</v>
      </c>
      <c r="T88" s="116" t="str">
        <f t="shared" si="26"/>
        <v>35　-</v>
      </c>
      <c r="U88" s="63">
        <f t="shared" si="27"/>
        <v>35</v>
      </c>
      <c r="V88" s="116">
        <f>回答選択肢一覧表!L88</f>
        <v>35</v>
      </c>
      <c r="W88" s="116" t="str">
        <f>回答選択肢一覧表!M88</f>
        <v>-</v>
      </c>
      <c r="X88" s="116" t="str">
        <f t="shared" si="28"/>
        <v>35　-</v>
      </c>
      <c r="Y88" s="63">
        <f t="shared" si="29"/>
        <v>35</v>
      </c>
      <c r="Z88" s="116">
        <f>回答選択肢一覧表!N88</f>
        <v>35</v>
      </c>
      <c r="AA88" s="116" t="str">
        <f>回答選択肢一覧表!O88</f>
        <v>-</v>
      </c>
      <c r="AB88" s="116" t="str">
        <f t="shared" si="30"/>
        <v>35　-</v>
      </c>
      <c r="AC88" s="63">
        <f t="shared" si="31"/>
        <v>35</v>
      </c>
    </row>
    <row r="89" spans="2:29" x14ac:dyDescent="0.55000000000000004">
      <c r="B89" s="63">
        <f>回答選択肢一覧表!B89</f>
        <v>36</v>
      </c>
      <c r="C89" s="116" t="str">
        <f>回答選択肢一覧表!C89</f>
        <v>-</v>
      </c>
      <c r="D89" s="116" t="str">
        <f t="shared" si="18"/>
        <v>36　-</v>
      </c>
      <c r="E89" s="63">
        <f t="shared" si="19"/>
        <v>36</v>
      </c>
      <c r="F89" s="116">
        <f>回答選択肢一覧表!D89</f>
        <v>36</v>
      </c>
      <c r="G89" s="116" t="str">
        <f>回答選択肢一覧表!E89</f>
        <v>-</v>
      </c>
      <c r="H89" s="116" t="str">
        <f t="shared" si="20"/>
        <v>36　-</v>
      </c>
      <c r="I89" s="63">
        <f t="shared" si="21"/>
        <v>36</v>
      </c>
      <c r="J89" s="116">
        <f>回答選択肢一覧表!F89</f>
        <v>36</v>
      </c>
      <c r="K89" s="116" t="str">
        <f>回答選択肢一覧表!G89</f>
        <v>-</v>
      </c>
      <c r="L89" s="116" t="str">
        <f t="shared" si="22"/>
        <v>36　-</v>
      </c>
      <c r="M89" s="63">
        <f t="shared" si="23"/>
        <v>36</v>
      </c>
      <c r="N89" s="116">
        <f>回答選択肢一覧表!H89</f>
        <v>35</v>
      </c>
      <c r="O89" s="116" t="str">
        <f>回答選択肢一覧表!I89</f>
        <v>山口県</v>
      </c>
      <c r="P89" s="116" t="str">
        <f t="shared" si="24"/>
        <v>35　山口県</v>
      </c>
      <c r="Q89" s="63">
        <f t="shared" si="25"/>
        <v>35</v>
      </c>
      <c r="R89" s="116">
        <f>回答選択肢一覧表!J89</f>
        <v>36</v>
      </c>
      <c r="S89" s="116" t="str">
        <f>回答選択肢一覧表!K89</f>
        <v>-</v>
      </c>
      <c r="T89" s="116" t="str">
        <f t="shared" si="26"/>
        <v>36　-</v>
      </c>
      <c r="U89" s="63">
        <f t="shared" si="27"/>
        <v>36</v>
      </c>
      <c r="V89" s="116">
        <f>回答選択肢一覧表!L89</f>
        <v>36</v>
      </c>
      <c r="W89" s="116" t="str">
        <f>回答選択肢一覧表!M89</f>
        <v>-</v>
      </c>
      <c r="X89" s="116" t="str">
        <f t="shared" si="28"/>
        <v>36　-</v>
      </c>
      <c r="Y89" s="63">
        <f t="shared" si="29"/>
        <v>36</v>
      </c>
      <c r="Z89" s="116">
        <f>回答選択肢一覧表!N89</f>
        <v>36</v>
      </c>
      <c r="AA89" s="116" t="str">
        <f>回答選択肢一覧表!O89</f>
        <v>-</v>
      </c>
      <c r="AB89" s="116" t="str">
        <f t="shared" si="30"/>
        <v>36　-</v>
      </c>
      <c r="AC89" s="63">
        <f t="shared" si="31"/>
        <v>36</v>
      </c>
    </row>
    <row r="90" spans="2:29" x14ac:dyDescent="0.55000000000000004">
      <c r="B90" s="63">
        <f>回答選択肢一覧表!B90</f>
        <v>37</v>
      </c>
      <c r="C90" s="116" t="str">
        <f>回答選択肢一覧表!C90</f>
        <v>-</v>
      </c>
      <c r="D90" s="116" t="str">
        <f t="shared" si="18"/>
        <v>37　-</v>
      </c>
      <c r="E90" s="63">
        <f t="shared" si="19"/>
        <v>37</v>
      </c>
      <c r="F90" s="116">
        <f>回答選択肢一覧表!D90</f>
        <v>37</v>
      </c>
      <c r="G90" s="116" t="str">
        <f>回答選択肢一覧表!E90</f>
        <v>-</v>
      </c>
      <c r="H90" s="116" t="str">
        <f t="shared" si="20"/>
        <v>37　-</v>
      </c>
      <c r="I90" s="63">
        <f t="shared" si="21"/>
        <v>37</v>
      </c>
      <c r="J90" s="116">
        <f>回答選択肢一覧表!F90</f>
        <v>37</v>
      </c>
      <c r="K90" s="116" t="str">
        <f>回答選択肢一覧表!G90</f>
        <v>-</v>
      </c>
      <c r="L90" s="116" t="str">
        <f t="shared" si="22"/>
        <v>37　-</v>
      </c>
      <c r="M90" s="63">
        <f t="shared" si="23"/>
        <v>37</v>
      </c>
      <c r="N90" s="116">
        <f>回答選択肢一覧表!H90</f>
        <v>36</v>
      </c>
      <c r="O90" s="116" t="str">
        <f>回答選択肢一覧表!I90</f>
        <v>徳島県</v>
      </c>
      <c r="P90" s="116" t="str">
        <f t="shared" si="24"/>
        <v>36　徳島県</v>
      </c>
      <c r="Q90" s="63">
        <f t="shared" si="25"/>
        <v>36</v>
      </c>
      <c r="R90" s="116">
        <f>回答選択肢一覧表!J90</f>
        <v>37</v>
      </c>
      <c r="S90" s="116" t="str">
        <f>回答選択肢一覧表!K90</f>
        <v>-</v>
      </c>
      <c r="T90" s="116" t="str">
        <f t="shared" si="26"/>
        <v>37　-</v>
      </c>
      <c r="U90" s="63">
        <f t="shared" si="27"/>
        <v>37</v>
      </c>
      <c r="V90" s="116">
        <f>回答選択肢一覧表!L90</f>
        <v>37</v>
      </c>
      <c r="W90" s="116" t="str">
        <f>回答選択肢一覧表!M90</f>
        <v>-</v>
      </c>
      <c r="X90" s="116" t="str">
        <f t="shared" si="28"/>
        <v>37　-</v>
      </c>
      <c r="Y90" s="63">
        <f t="shared" si="29"/>
        <v>37</v>
      </c>
      <c r="Z90" s="116">
        <f>回答選択肢一覧表!N90</f>
        <v>37</v>
      </c>
      <c r="AA90" s="116" t="str">
        <f>回答選択肢一覧表!O90</f>
        <v>-</v>
      </c>
      <c r="AB90" s="116" t="str">
        <f t="shared" si="30"/>
        <v>37　-</v>
      </c>
      <c r="AC90" s="63">
        <f t="shared" si="31"/>
        <v>37</v>
      </c>
    </row>
    <row r="91" spans="2:29" x14ac:dyDescent="0.55000000000000004">
      <c r="B91" s="63">
        <f>回答選択肢一覧表!B91</f>
        <v>38</v>
      </c>
      <c r="C91" s="116" t="str">
        <f>回答選択肢一覧表!C91</f>
        <v>-</v>
      </c>
      <c r="D91" s="116" t="str">
        <f t="shared" si="18"/>
        <v>38　-</v>
      </c>
      <c r="E91" s="63">
        <f t="shared" si="19"/>
        <v>38</v>
      </c>
      <c r="F91" s="116">
        <f>回答選択肢一覧表!D91</f>
        <v>38</v>
      </c>
      <c r="G91" s="116" t="str">
        <f>回答選択肢一覧表!E91</f>
        <v>-</v>
      </c>
      <c r="H91" s="116" t="str">
        <f t="shared" si="20"/>
        <v>38　-</v>
      </c>
      <c r="I91" s="63">
        <f t="shared" si="21"/>
        <v>38</v>
      </c>
      <c r="J91" s="116">
        <f>回答選択肢一覧表!F91</f>
        <v>38</v>
      </c>
      <c r="K91" s="116" t="str">
        <f>回答選択肢一覧表!G91</f>
        <v>-</v>
      </c>
      <c r="L91" s="116" t="str">
        <f t="shared" si="22"/>
        <v>38　-</v>
      </c>
      <c r="M91" s="63">
        <f t="shared" si="23"/>
        <v>38</v>
      </c>
      <c r="N91" s="116">
        <f>回答選択肢一覧表!H91</f>
        <v>37</v>
      </c>
      <c r="O91" s="116" t="str">
        <f>回答選択肢一覧表!I91</f>
        <v>香川県</v>
      </c>
      <c r="P91" s="116" t="str">
        <f t="shared" si="24"/>
        <v>37　香川県</v>
      </c>
      <c r="Q91" s="63">
        <f t="shared" si="25"/>
        <v>37</v>
      </c>
      <c r="R91" s="116">
        <f>回答選択肢一覧表!J91</f>
        <v>38</v>
      </c>
      <c r="S91" s="116" t="str">
        <f>回答選択肢一覧表!K91</f>
        <v>-</v>
      </c>
      <c r="T91" s="116" t="str">
        <f t="shared" si="26"/>
        <v>38　-</v>
      </c>
      <c r="U91" s="63">
        <f t="shared" si="27"/>
        <v>38</v>
      </c>
      <c r="V91" s="116">
        <f>回答選択肢一覧表!L91</f>
        <v>38</v>
      </c>
      <c r="W91" s="116" t="str">
        <f>回答選択肢一覧表!M91</f>
        <v>-</v>
      </c>
      <c r="X91" s="116" t="str">
        <f t="shared" si="28"/>
        <v>38　-</v>
      </c>
      <c r="Y91" s="63">
        <f t="shared" si="29"/>
        <v>38</v>
      </c>
      <c r="Z91" s="116">
        <f>回答選択肢一覧表!N91</f>
        <v>38</v>
      </c>
      <c r="AA91" s="116" t="str">
        <f>回答選択肢一覧表!O91</f>
        <v>-</v>
      </c>
      <c r="AB91" s="116" t="str">
        <f t="shared" si="30"/>
        <v>38　-</v>
      </c>
      <c r="AC91" s="63">
        <f t="shared" si="31"/>
        <v>38</v>
      </c>
    </row>
    <row r="92" spans="2:29" x14ac:dyDescent="0.55000000000000004">
      <c r="B92" s="63">
        <f>回答選択肢一覧表!B92</f>
        <v>39</v>
      </c>
      <c r="C92" s="116" t="str">
        <f>回答選択肢一覧表!C92</f>
        <v>-</v>
      </c>
      <c r="D92" s="116" t="str">
        <f t="shared" si="18"/>
        <v>39　-</v>
      </c>
      <c r="E92" s="63">
        <f t="shared" si="19"/>
        <v>39</v>
      </c>
      <c r="F92" s="116">
        <f>回答選択肢一覧表!D92</f>
        <v>39</v>
      </c>
      <c r="G92" s="116" t="str">
        <f>回答選択肢一覧表!E92</f>
        <v>-</v>
      </c>
      <c r="H92" s="116" t="str">
        <f t="shared" si="20"/>
        <v>39　-</v>
      </c>
      <c r="I92" s="63">
        <f t="shared" si="21"/>
        <v>39</v>
      </c>
      <c r="J92" s="116">
        <f>回答選択肢一覧表!F92</f>
        <v>39</v>
      </c>
      <c r="K92" s="116" t="str">
        <f>回答選択肢一覧表!G92</f>
        <v>-</v>
      </c>
      <c r="L92" s="116" t="str">
        <f t="shared" si="22"/>
        <v>39　-</v>
      </c>
      <c r="M92" s="63">
        <f t="shared" si="23"/>
        <v>39</v>
      </c>
      <c r="N92" s="116">
        <f>回答選択肢一覧表!H92</f>
        <v>38</v>
      </c>
      <c r="O92" s="116" t="str">
        <f>回答選択肢一覧表!I92</f>
        <v>愛媛県</v>
      </c>
      <c r="P92" s="116" t="str">
        <f t="shared" si="24"/>
        <v>38　愛媛県</v>
      </c>
      <c r="Q92" s="63">
        <f t="shared" si="25"/>
        <v>38</v>
      </c>
      <c r="R92" s="116">
        <f>回答選択肢一覧表!J92</f>
        <v>39</v>
      </c>
      <c r="S92" s="116" t="str">
        <f>回答選択肢一覧表!K92</f>
        <v>-</v>
      </c>
      <c r="T92" s="116" t="str">
        <f t="shared" si="26"/>
        <v>39　-</v>
      </c>
      <c r="U92" s="63">
        <f t="shared" si="27"/>
        <v>39</v>
      </c>
      <c r="V92" s="116">
        <f>回答選択肢一覧表!L92</f>
        <v>39</v>
      </c>
      <c r="W92" s="116" t="str">
        <f>回答選択肢一覧表!M92</f>
        <v>-</v>
      </c>
      <c r="X92" s="116" t="str">
        <f t="shared" si="28"/>
        <v>39　-</v>
      </c>
      <c r="Y92" s="63">
        <f t="shared" si="29"/>
        <v>39</v>
      </c>
      <c r="Z92" s="116">
        <f>回答選択肢一覧表!N92</f>
        <v>39</v>
      </c>
      <c r="AA92" s="116" t="str">
        <f>回答選択肢一覧表!O92</f>
        <v>-</v>
      </c>
      <c r="AB92" s="116" t="str">
        <f t="shared" si="30"/>
        <v>39　-</v>
      </c>
      <c r="AC92" s="63">
        <f t="shared" si="31"/>
        <v>39</v>
      </c>
    </row>
    <row r="93" spans="2:29" x14ac:dyDescent="0.55000000000000004">
      <c r="B93" s="63">
        <f>回答選択肢一覧表!B93</f>
        <v>40</v>
      </c>
      <c r="C93" s="116" t="str">
        <f>回答選択肢一覧表!C93</f>
        <v>-</v>
      </c>
      <c r="D93" s="116" t="str">
        <f t="shared" si="18"/>
        <v>40　-</v>
      </c>
      <c r="E93" s="63">
        <f t="shared" si="19"/>
        <v>40</v>
      </c>
      <c r="F93" s="116">
        <f>回答選択肢一覧表!D93</f>
        <v>40</v>
      </c>
      <c r="G93" s="116" t="str">
        <f>回答選択肢一覧表!E93</f>
        <v>-</v>
      </c>
      <c r="H93" s="116" t="str">
        <f t="shared" si="20"/>
        <v>40　-</v>
      </c>
      <c r="I93" s="63">
        <f t="shared" si="21"/>
        <v>40</v>
      </c>
      <c r="J93" s="116">
        <f>回答選択肢一覧表!F93</f>
        <v>40</v>
      </c>
      <c r="K93" s="116" t="str">
        <f>回答選択肢一覧表!G93</f>
        <v>-</v>
      </c>
      <c r="L93" s="116" t="str">
        <f t="shared" si="22"/>
        <v>40　-</v>
      </c>
      <c r="M93" s="63">
        <f t="shared" si="23"/>
        <v>40</v>
      </c>
      <c r="N93" s="116">
        <f>回答選択肢一覧表!H93</f>
        <v>39</v>
      </c>
      <c r="O93" s="116" t="str">
        <f>回答選択肢一覧表!I93</f>
        <v>高知県</v>
      </c>
      <c r="P93" s="116" t="str">
        <f t="shared" si="24"/>
        <v>39　高知県</v>
      </c>
      <c r="Q93" s="63">
        <f t="shared" si="25"/>
        <v>39</v>
      </c>
      <c r="R93" s="116">
        <f>回答選択肢一覧表!J93</f>
        <v>40</v>
      </c>
      <c r="S93" s="116" t="str">
        <f>回答選択肢一覧表!K93</f>
        <v>-</v>
      </c>
      <c r="T93" s="116" t="str">
        <f t="shared" si="26"/>
        <v>40　-</v>
      </c>
      <c r="U93" s="63">
        <f t="shared" si="27"/>
        <v>40</v>
      </c>
      <c r="V93" s="116">
        <f>回答選択肢一覧表!L93</f>
        <v>40</v>
      </c>
      <c r="W93" s="116" t="str">
        <f>回答選択肢一覧表!M93</f>
        <v>-</v>
      </c>
      <c r="X93" s="116" t="str">
        <f t="shared" si="28"/>
        <v>40　-</v>
      </c>
      <c r="Y93" s="63">
        <f t="shared" si="29"/>
        <v>40</v>
      </c>
      <c r="Z93" s="116">
        <f>回答選択肢一覧表!N93</f>
        <v>40</v>
      </c>
      <c r="AA93" s="116" t="str">
        <f>回答選択肢一覧表!O93</f>
        <v>-</v>
      </c>
      <c r="AB93" s="116" t="str">
        <f t="shared" si="30"/>
        <v>40　-</v>
      </c>
      <c r="AC93" s="63">
        <f t="shared" si="31"/>
        <v>40</v>
      </c>
    </row>
    <row r="94" spans="2:29" x14ac:dyDescent="0.55000000000000004">
      <c r="B94" s="63">
        <f>回答選択肢一覧表!B94</f>
        <v>41</v>
      </c>
      <c r="C94" s="116" t="str">
        <f>回答選択肢一覧表!C94</f>
        <v>-</v>
      </c>
      <c r="D94" s="116" t="str">
        <f t="shared" si="18"/>
        <v>41　-</v>
      </c>
      <c r="E94" s="63">
        <f t="shared" si="19"/>
        <v>41</v>
      </c>
      <c r="F94" s="116">
        <f>回答選択肢一覧表!D94</f>
        <v>41</v>
      </c>
      <c r="G94" s="116" t="str">
        <f>回答選択肢一覧表!E94</f>
        <v>-</v>
      </c>
      <c r="H94" s="116" t="str">
        <f t="shared" si="20"/>
        <v>41　-</v>
      </c>
      <c r="I94" s="63">
        <f t="shared" si="21"/>
        <v>41</v>
      </c>
      <c r="J94" s="116">
        <f>回答選択肢一覧表!F94</f>
        <v>41</v>
      </c>
      <c r="K94" s="116" t="str">
        <f>回答選択肢一覧表!G94</f>
        <v>-</v>
      </c>
      <c r="L94" s="116" t="str">
        <f t="shared" si="22"/>
        <v>41　-</v>
      </c>
      <c r="M94" s="63">
        <f t="shared" si="23"/>
        <v>41</v>
      </c>
      <c r="N94" s="116">
        <f>回答選択肢一覧表!H94</f>
        <v>40</v>
      </c>
      <c r="O94" s="116" t="str">
        <f>回答選択肢一覧表!I94</f>
        <v>福岡県</v>
      </c>
      <c r="P94" s="116" t="str">
        <f t="shared" si="24"/>
        <v>40　福岡県</v>
      </c>
      <c r="Q94" s="63">
        <f t="shared" si="25"/>
        <v>40</v>
      </c>
      <c r="R94" s="116">
        <f>回答選択肢一覧表!J94</f>
        <v>41</v>
      </c>
      <c r="S94" s="116" t="str">
        <f>回答選択肢一覧表!K94</f>
        <v>-</v>
      </c>
      <c r="T94" s="116" t="str">
        <f t="shared" si="26"/>
        <v>41　-</v>
      </c>
      <c r="U94" s="63">
        <f t="shared" si="27"/>
        <v>41</v>
      </c>
      <c r="V94" s="116">
        <f>回答選択肢一覧表!L94</f>
        <v>41</v>
      </c>
      <c r="W94" s="116" t="str">
        <f>回答選択肢一覧表!M94</f>
        <v>-</v>
      </c>
      <c r="X94" s="116" t="str">
        <f t="shared" si="28"/>
        <v>41　-</v>
      </c>
      <c r="Y94" s="63">
        <f t="shared" si="29"/>
        <v>41</v>
      </c>
      <c r="Z94" s="116">
        <f>回答選択肢一覧表!N94</f>
        <v>41</v>
      </c>
      <c r="AA94" s="116" t="str">
        <f>回答選択肢一覧表!O94</f>
        <v>-</v>
      </c>
      <c r="AB94" s="116" t="str">
        <f t="shared" si="30"/>
        <v>41　-</v>
      </c>
      <c r="AC94" s="63">
        <f t="shared" si="31"/>
        <v>41</v>
      </c>
    </row>
    <row r="95" spans="2:29" x14ac:dyDescent="0.55000000000000004">
      <c r="B95" s="63">
        <f>回答選択肢一覧表!B95</f>
        <v>42</v>
      </c>
      <c r="C95" s="116" t="str">
        <f>回答選択肢一覧表!C95</f>
        <v>-</v>
      </c>
      <c r="D95" s="116" t="str">
        <f t="shared" si="18"/>
        <v>42　-</v>
      </c>
      <c r="E95" s="63">
        <f t="shared" si="19"/>
        <v>42</v>
      </c>
      <c r="F95" s="116">
        <f>回答選択肢一覧表!D95</f>
        <v>42</v>
      </c>
      <c r="G95" s="116" t="str">
        <f>回答選択肢一覧表!E95</f>
        <v>-</v>
      </c>
      <c r="H95" s="116" t="str">
        <f t="shared" si="20"/>
        <v>42　-</v>
      </c>
      <c r="I95" s="63">
        <f t="shared" si="21"/>
        <v>42</v>
      </c>
      <c r="J95" s="116">
        <f>回答選択肢一覧表!F95</f>
        <v>42</v>
      </c>
      <c r="K95" s="116" t="str">
        <f>回答選択肢一覧表!G95</f>
        <v>-</v>
      </c>
      <c r="L95" s="116" t="str">
        <f t="shared" si="22"/>
        <v>42　-</v>
      </c>
      <c r="M95" s="63">
        <f t="shared" si="23"/>
        <v>42</v>
      </c>
      <c r="N95" s="116">
        <f>回答選択肢一覧表!H95</f>
        <v>41</v>
      </c>
      <c r="O95" s="116" t="str">
        <f>回答選択肢一覧表!I95</f>
        <v>佐賀県</v>
      </c>
      <c r="P95" s="116" t="str">
        <f t="shared" si="24"/>
        <v>41　佐賀県</v>
      </c>
      <c r="Q95" s="63">
        <f t="shared" si="25"/>
        <v>41</v>
      </c>
      <c r="R95" s="116">
        <f>回答選択肢一覧表!J95</f>
        <v>42</v>
      </c>
      <c r="S95" s="116" t="str">
        <f>回答選択肢一覧表!K95</f>
        <v>-</v>
      </c>
      <c r="T95" s="116" t="str">
        <f t="shared" si="26"/>
        <v>42　-</v>
      </c>
      <c r="U95" s="63">
        <f t="shared" si="27"/>
        <v>42</v>
      </c>
      <c r="V95" s="116">
        <f>回答選択肢一覧表!L95</f>
        <v>42</v>
      </c>
      <c r="W95" s="116" t="str">
        <f>回答選択肢一覧表!M95</f>
        <v>-</v>
      </c>
      <c r="X95" s="116" t="str">
        <f t="shared" si="28"/>
        <v>42　-</v>
      </c>
      <c r="Y95" s="63">
        <f t="shared" si="29"/>
        <v>42</v>
      </c>
      <c r="Z95" s="116">
        <f>回答選択肢一覧表!N95</f>
        <v>42</v>
      </c>
      <c r="AA95" s="116" t="str">
        <f>回答選択肢一覧表!O95</f>
        <v>-</v>
      </c>
      <c r="AB95" s="116" t="str">
        <f t="shared" si="30"/>
        <v>42　-</v>
      </c>
      <c r="AC95" s="63">
        <f t="shared" si="31"/>
        <v>42</v>
      </c>
    </row>
    <row r="96" spans="2:29" x14ac:dyDescent="0.55000000000000004">
      <c r="B96" s="63">
        <f>回答選択肢一覧表!B96</f>
        <v>43</v>
      </c>
      <c r="C96" s="116" t="str">
        <f>回答選択肢一覧表!C96</f>
        <v>-</v>
      </c>
      <c r="D96" s="116" t="str">
        <f t="shared" si="18"/>
        <v>43　-</v>
      </c>
      <c r="E96" s="63">
        <f t="shared" si="19"/>
        <v>43</v>
      </c>
      <c r="F96" s="116">
        <f>回答選択肢一覧表!D96</f>
        <v>43</v>
      </c>
      <c r="G96" s="116" t="str">
        <f>回答選択肢一覧表!E96</f>
        <v>-</v>
      </c>
      <c r="H96" s="116" t="str">
        <f t="shared" si="20"/>
        <v>43　-</v>
      </c>
      <c r="I96" s="63">
        <f t="shared" si="21"/>
        <v>43</v>
      </c>
      <c r="J96" s="116">
        <f>回答選択肢一覧表!F96</f>
        <v>43</v>
      </c>
      <c r="K96" s="116" t="str">
        <f>回答選択肢一覧表!G96</f>
        <v>-</v>
      </c>
      <c r="L96" s="116" t="str">
        <f t="shared" si="22"/>
        <v>43　-</v>
      </c>
      <c r="M96" s="63">
        <f t="shared" si="23"/>
        <v>43</v>
      </c>
      <c r="N96" s="116">
        <f>回答選択肢一覧表!H96</f>
        <v>42</v>
      </c>
      <c r="O96" s="116" t="str">
        <f>回答選択肢一覧表!I96</f>
        <v>長崎県</v>
      </c>
      <c r="P96" s="116" t="str">
        <f t="shared" si="24"/>
        <v>42　長崎県</v>
      </c>
      <c r="Q96" s="63">
        <f t="shared" si="25"/>
        <v>42</v>
      </c>
      <c r="R96" s="116">
        <f>回答選択肢一覧表!J96</f>
        <v>43</v>
      </c>
      <c r="S96" s="116" t="str">
        <f>回答選択肢一覧表!K96</f>
        <v>-</v>
      </c>
      <c r="T96" s="116" t="str">
        <f t="shared" si="26"/>
        <v>43　-</v>
      </c>
      <c r="U96" s="63">
        <f t="shared" si="27"/>
        <v>43</v>
      </c>
      <c r="V96" s="116">
        <f>回答選択肢一覧表!L96</f>
        <v>43</v>
      </c>
      <c r="W96" s="116" t="str">
        <f>回答選択肢一覧表!M96</f>
        <v>-</v>
      </c>
      <c r="X96" s="116" t="str">
        <f t="shared" si="28"/>
        <v>43　-</v>
      </c>
      <c r="Y96" s="63">
        <f t="shared" si="29"/>
        <v>43</v>
      </c>
      <c r="Z96" s="116">
        <f>回答選択肢一覧表!N96</f>
        <v>43</v>
      </c>
      <c r="AA96" s="116" t="str">
        <f>回答選択肢一覧表!O96</f>
        <v>-</v>
      </c>
      <c r="AB96" s="116" t="str">
        <f t="shared" si="30"/>
        <v>43　-</v>
      </c>
      <c r="AC96" s="63">
        <f t="shared" si="31"/>
        <v>43</v>
      </c>
    </row>
    <row r="97" spans="2:29" x14ac:dyDescent="0.55000000000000004">
      <c r="B97" s="63">
        <f>回答選択肢一覧表!B97</f>
        <v>44</v>
      </c>
      <c r="C97" s="116" t="str">
        <f>回答選択肢一覧表!C97</f>
        <v>-</v>
      </c>
      <c r="D97" s="116" t="str">
        <f t="shared" si="18"/>
        <v>44　-</v>
      </c>
      <c r="E97" s="63">
        <f t="shared" si="19"/>
        <v>44</v>
      </c>
      <c r="F97" s="116">
        <f>回答選択肢一覧表!D97</f>
        <v>44</v>
      </c>
      <c r="G97" s="116" t="str">
        <f>回答選択肢一覧表!E97</f>
        <v>-</v>
      </c>
      <c r="H97" s="116" t="str">
        <f t="shared" si="20"/>
        <v>44　-</v>
      </c>
      <c r="I97" s="63">
        <f t="shared" si="21"/>
        <v>44</v>
      </c>
      <c r="J97" s="116">
        <f>回答選択肢一覧表!F97</f>
        <v>44</v>
      </c>
      <c r="K97" s="116" t="str">
        <f>回答選択肢一覧表!G97</f>
        <v>-</v>
      </c>
      <c r="L97" s="116" t="str">
        <f t="shared" si="22"/>
        <v>44　-</v>
      </c>
      <c r="M97" s="63">
        <f t="shared" si="23"/>
        <v>44</v>
      </c>
      <c r="N97" s="116">
        <f>回答選択肢一覧表!H97</f>
        <v>43</v>
      </c>
      <c r="O97" s="116" t="str">
        <f>回答選択肢一覧表!I97</f>
        <v>熊本県</v>
      </c>
      <c r="P97" s="116" t="str">
        <f t="shared" si="24"/>
        <v>43　熊本県</v>
      </c>
      <c r="Q97" s="63">
        <f t="shared" si="25"/>
        <v>43</v>
      </c>
      <c r="R97" s="116">
        <f>回答選択肢一覧表!J97</f>
        <v>44</v>
      </c>
      <c r="S97" s="116" t="str">
        <f>回答選択肢一覧表!K97</f>
        <v>-</v>
      </c>
      <c r="T97" s="116" t="str">
        <f t="shared" si="26"/>
        <v>44　-</v>
      </c>
      <c r="U97" s="63">
        <f t="shared" si="27"/>
        <v>44</v>
      </c>
      <c r="V97" s="116">
        <f>回答選択肢一覧表!L97</f>
        <v>44</v>
      </c>
      <c r="W97" s="116" t="str">
        <f>回答選択肢一覧表!M97</f>
        <v>-</v>
      </c>
      <c r="X97" s="116" t="str">
        <f t="shared" si="28"/>
        <v>44　-</v>
      </c>
      <c r="Y97" s="63">
        <f t="shared" si="29"/>
        <v>44</v>
      </c>
      <c r="Z97" s="116">
        <f>回答選択肢一覧表!N97</f>
        <v>44</v>
      </c>
      <c r="AA97" s="116" t="str">
        <f>回答選択肢一覧表!O97</f>
        <v>-</v>
      </c>
      <c r="AB97" s="116" t="str">
        <f t="shared" si="30"/>
        <v>44　-</v>
      </c>
      <c r="AC97" s="63">
        <f t="shared" si="31"/>
        <v>44</v>
      </c>
    </row>
    <row r="98" spans="2:29" x14ac:dyDescent="0.55000000000000004">
      <c r="B98" s="63">
        <f>回答選択肢一覧表!B98</f>
        <v>45</v>
      </c>
      <c r="C98" s="116" t="str">
        <f>回答選択肢一覧表!C98</f>
        <v>-</v>
      </c>
      <c r="D98" s="116" t="str">
        <f t="shared" si="18"/>
        <v>45　-</v>
      </c>
      <c r="E98" s="63">
        <f t="shared" si="19"/>
        <v>45</v>
      </c>
      <c r="F98" s="116">
        <f>回答選択肢一覧表!D98</f>
        <v>45</v>
      </c>
      <c r="G98" s="116" t="str">
        <f>回答選択肢一覧表!E98</f>
        <v>-</v>
      </c>
      <c r="H98" s="116" t="str">
        <f t="shared" si="20"/>
        <v>45　-</v>
      </c>
      <c r="I98" s="63">
        <f t="shared" si="21"/>
        <v>45</v>
      </c>
      <c r="J98" s="116">
        <f>回答選択肢一覧表!F98</f>
        <v>45</v>
      </c>
      <c r="K98" s="116" t="str">
        <f>回答選択肢一覧表!G98</f>
        <v>-</v>
      </c>
      <c r="L98" s="116" t="str">
        <f t="shared" si="22"/>
        <v>45　-</v>
      </c>
      <c r="M98" s="63">
        <f t="shared" si="23"/>
        <v>45</v>
      </c>
      <c r="N98" s="116">
        <f>回答選択肢一覧表!H98</f>
        <v>44</v>
      </c>
      <c r="O98" s="116" t="str">
        <f>回答選択肢一覧表!I98</f>
        <v>大分県</v>
      </c>
      <c r="P98" s="116" t="str">
        <f t="shared" si="24"/>
        <v>44　大分県</v>
      </c>
      <c r="Q98" s="63">
        <f t="shared" si="25"/>
        <v>44</v>
      </c>
      <c r="R98" s="116">
        <f>回答選択肢一覧表!J98</f>
        <v>45</v>
      </c>
      <c r="S98" s="116" t="str">
        <f>回答選択肢一覧表!K98</f>
        <v>-</v>
      </c>
      <c r="T98" s="116" t="str">
        <f t="shared" si="26"/>
        <v>45　-</v>
      </c>
      <c r="U98" s="63">
        <f t="shared" si="27"/>
        <v>45</v>
      </c>
      <c r="V98" s="116">
        <f>回答選択肢一覧表!L98</f>
        <v>45</v>
      </c>
      <c r="W98" s="116" t="str">
        <f>回答選択肢一覧表!M98</f>
        <v>-</v>
      </c>
      <c r="X98" s="116" t="str">
        <f t="shared" si="28"/>
        <v>45　-</v>
      </c>
      <c r="Y98" s="63">
        <f t="shared" si="29"/>
        <v>45</v>
      </c>
      <c r="Z98" s="116">
        <f>回答選択肢一覧表!N98</f>
        <v>45</v>
      </c>
      <c r="AA98" s="116" t="str">
        <f>回答選択肢一覧表!O98</f>
        <v>-</v>
      </c>
      <c r="AB98" s="116" t="str">
        <f t="shared" si="30"/>
        <v>45　-</v>
      </c>
      <c r="AC98" s="63">
        <f t="shared" si="31"/>
        <v>45</v>
      </c>
    </row>
    <row r="99" spans="2:29" x14ac:dyDescent="0.55000000000000004">
      <c r="B99" s="63">
        <f>回答選択肢一覧表!B99</f>
        <v>46</v>
      </c>
      <c r="C99" s="116" t="str">
        <f>回答選択肢一覧表!C99</f>
        <v>-</v>
      </c>
      <c r="D99" s="116" t="str">
        <f t="shared" si="18"/>
        <v>46　-</v>
      </c>
      <c r="E99" s="63">
        <f t="shared" si="19"/>
        <v>46</v>
      </c>
      <c r="F99" s="116">
        <f>回答選択肢一覧表!D99</f>
        <v>46</v>
      </c>
      <c r="G99" s="116" t="str">
        <f>回答選択肢一覧表!E99</f>
        <v>-</v>
      </c>
      <c r="H99" s="116" t="str">
        <f t="shared" si="20"/>
        <v>46　-</v>
      </c>
      <c r="I99" s="63">
        <f t="shared" si="21"/>
        <v>46</v>
      </c>
      <c r="J99" s="116">
        <f>回答選択肢一覧表!F99</f>
        <v>46</v>
      </c>
      <c r="K99" s="116" t="str">
        <f>回答選択肢一覧表!G99</f>
        <v>-</v>
      </c>
      <c r="L99" s="116" t="str">
        <f t="shared" si="22"/>
        <v>46　-</v>
      </c>
      <c r="M99" s="63">
        <f t="shared" si="23"/>
        <v>46</v>
      </c>
      <c r="N99" s="116">
        <f>回答選択肢一覧表!H99</f>
        <v>45</v>
      </c>
      <c r="O99" s="116" t="str">
        <f>回答選択肢一覧表!I99</f>
        <v>宮崎県</v>
      </c>
      <c r="P99" s="116" t="str">
        <f t="shared" si="24"/>
        <v>45　宮崎県</v>
      </c>
      <c r="Q99" s="63">
        <f t="shared" si="25"/>
        <v>45</v>
      </c>
      <c r="R99" s="116">
        <f>回答選択肢一覧表!J99</f>
        <v>46</v>
      </c>
      <c r="S99" s="116" t="str">
        <f>回答選択肢一覧表!K99</f>
        <v>-</v>
      </c>
      <c r="T99" s="116" t="str">
        <f t="shared" si="26"/>
        <v>46　-</v>
      </c>
      <c r="U99" s="63">
        <f t="shared" si="27"/>
        <v>46</v>
      </c>
      <c r="V99" s="116">
        <f>回答選択肢一覧表!L99</f>
        <v>46</v>
      </c>
      <c r="W99" s="116" t="str">
        <f>回答選択肢一覧表!M99</f>
        <v>-</v>
      </c>
      <c r="X99" s="116" t="str">
        <f t="shared" si="28"/>
        <v>46　-</v>
      </c>
      <c r="Y99" s="63">
        <f t="shared" si="29"/>
        <v>46</v>
      </c>
      <c r="Z99" s="116">
        <f>回答選択肢一覧表!N99</f>
        <v>46</v>
      </c>
      <c r="AA99" s="116" t="str">
        <f>回答選択肢一覧表!O99</f>
        <v>-</v>
      </c>
      <c r="AB99" s="116" t="str">
        <f t="shared" si="30"/>
        <v>46　-</v>
      </c>
      <c r="AC99" s="63">
        <f t="shared" si="31"/>
        <v>46</v>
      </c>
    </row>
    <row r="100" spans="2:29" x14ac:dyDescent="0.55000000000000004">
      <c r="B100" s="63">
        <f>回答選択肢一覧表!B100</f>
        <v>47</v>
      </c>
      <c r="C100" s="116" t="str">
        <f>回答選択肢一覧表!C100</f>
        <v>-</v>
      </c>
      <c r="D100" s="116" t="str">
        <f t="shared" si="18"/>
        <v>47　-</v>
      </c>
      <c r="E100" s="63">
        <f t="shared" si="19"/>
        <v>47</v>
      </c>
      <c r="F100" s="116">
        <f>回答選択肢一覧表!D100</f>
        <v>47</v>
      </c>
      <c r="G100" s="116" t="str">
        <f>回答選択肢一覧表!E100</f>
        <v>-</v>
      </c>
      <c r="H100" s="116" t="str">
        <f t="shared" si="20"/>
        <v>47　-</v>
      </c>
      <c r="I100" s="63">
        <f t="shared" si="21"/>
        <v>47</v>
      </c>
      <c r="J100" s="116">
        <f>回答選択肢一覧表!F100</f>
        <v>47</v>
      </c>
      <c r="K100" s="116" t="str">
        <f>回答選択肢一覧表!G100</f>
        <v>-</v>
      </c>
      <c r="L100" s="116" t="str">
        <f t="shared" si="22"/>
        <v>47　-</v>
      </c>
      <c r="M100" s="63">
        <f t="shared" si="23"/>
        <v>47</v>
      </c>
      <c r="N100" s="116">
        <f>回答選択肢一覧表!H100</f>
        <v>46</v>
      </c>
      <c r="O100" s="116" t="str">
        <f>回答選択肢一覧表!I100</f>
        <v>鹿児島県</v>
      </c>
      <c r="P100" s="116" t="str">
        <f t="shared" si="24"/>
        <v>46　鹿児島県</v>
      </c>
      <c r="Q100" s="63">
        <f t="shared" si="25"/>
        <v>46</v>
      </c>
      <c r="R100" s="116">
        <f>回答選択肢一覧表!J100</f>
        <v>47</v>
      </c>
      <c r="S100" s="116" t="str">
        <f>回答選択肢一覧表!K100</f>
        <v>-</v>
      </c>
      <c r="T100" s="116" t="str">
        <f t="shared" si="26"/>
        <v>47　-</v>
      </c>
      <c r="U100" s="63">
        <f t="shared" si="27"/>
        <v>47</v>
      </c>
      <c r="V100" s="116">
        <f>回答選択肢一覧表!L100</f>
        <v>47</v>
      </c>
      <c r="W100" s="116" t="str">
        <f>回答選択肢一覧表!M100</f>
        <v>-</v>
      </c>
      <c r="X100" s="116" t="str">
        <f t="shared" si="28"/>
        <v>47　-</v>
      </c>
      <c r="Y100" s="63">
        <f t="shared" si="29"/>
        <v>47</v>
      </c>
      <c r="Z100" s="116">
        <f>回答選択肢一覧表!N100</f>
        <v>47</v>
      </c>
      <c r="AA100" s="116" t="str">
        <f>回答選択肢一覧表!O100</f>
        <v>-</v>
      </c>
      <c r="AB100" s="116" t="str">
        <f t="shared" si="30"/>
        <v>47　-</v>
      </c>
      <c r="AC100" s="63">
        <f t="shared" si="31"/>
        <v>47</v>
      </c>
    </row>
    <row r="101" spans="2:29" x14ac:dyDescent="0.55000000000000004">
      <c r="B101" s="63">
        <f>回答選択肢一覧表!B101</f>
        <v>48</v>
      </c>
      <c r="C101" s="116" t="str">
        <f>回答選択肢一覧表!C101</f>
        <v>-</v>
      </c>
      <c r="D101" s="116" t="str">
        <f t="shared" si="18"/>
        <v>48　-</v>
      </c>
      <c r="E101" s="63">
        <f t="shared" si="19"/>
        <v>48</v>
      </c>
      <c r="F101" s="116">
        <f>回答選択肢一覧表!D101</f>
        <v>48</v>
      </c>
      <c r="G101" s="116" t="str">
        <f>回答選択肢一覧表!E101</f>
        <v>-</v>
      </c>
      <c r="H101" s="116" t="str">
        <f t="shared" si="20"/>
        <v>48　-</v>
      </c>
      <c r="I101" s="63">
        <f t="shared" si="21"/>
        <v>48</v>
      </c>
      <c r="J101" s="116">
        <f>回答選択肢一覧表!F101</f>
        <v>48</v>
      </c>
      <c r="K101" s="116" t="str">
        <f>回答選択肢一覧表!G101</f>
        <v>-</v>
      </c>
      <c r="L101" s="116" t="str">
        <f t="shared" si="22"/>
        <v>48　-</v>
      </c>
      <c r="M101" s="63">
        <f t="shared" si="23"/>
        <v>48</v>
      </c>
      <c r="N101" s="116">
        <f>回答選択肢一覧表!H101</f>
        <v>47</v>
      </c>
      <c r="O101" s="116" t="str">
        <f>回答選択肢一覧表!I101</f>
        <v>沖縄県</v>
      </c>
      <c r="P101" s="116" t="str">
        <f t="shared" si="24"/>
        <v>47　沖縄県</v>
      </c>
      <c r="Q101" s="63">
        <f t="shared" si="25"/>
        <v>47</v>
      </c>
      <c r="R101" s="116">
        <f>回答選択肢一覧表!J101</f>
        <v>48</v>
      </c>
      <c r="S101" s="116" t="str">
        <f>回答選択肢一覧表!K101</f>
        <v>-</v>
      </c>
      <c r="T101" s="116" t="str">
        <f t="shared" si="26"/>
        <v>48　-</v>
      </c>
      <c r="U101" s="63">
        <f t="shared" si="27"/>
        <v>48</v>
      </c>
      <c r="V101" s="116">
        <f>回答選択肢一覧表!L101</f>
        <v>48</v>
      </c>
      <c r="W101" s="116" t="str">
        <f>回答選択肢一覧表!M101</f>
        <v>-</v>
      </c>
      <c r="X101" s="116" t="str">
        <f t="shared" si="28"/>
        <v>48　-</v>
      </c>
      <c r="Y101" s="63">
        <f t="shared" si="29"/>
        <v>48</v>
      </c>
      <c r="Z101" s="116">
        <f>回答選択肢一覧表!N101</f>
        <v>48</v>
      </c>
      <c r="AA101" s="116" t="str">
        <f>回答選択肢一覧表!O101</f>
        <v>-</v>
      </c>
      <c r="AB101" s="116" t="str">
        <f t="shared" si="30"/>
        <v>48　-</v>
      </c>
      <c r="AC101" s="63">
        <f t="shared" si="31"/>
        <v>48</v>
      </c>
    </row>
    <row r="102" spans="2:29" x14ac:dyDescent="0.55000000000000004">
      <c r="N102" s="116">
        <f>回答選択肢一覧表!H102</f>
        <v>48</v>
      </c>
      <c r="O102" s="116" t="str">
        <f>回答選択肢一覧表!I102</f>
        <v>回答しない</v>
      </c>
      <c r="P102" s="116" t="str">
        <f t="shared" si="24"/>
        <v>48　回答しない</v>
      </c>
    </row>
  </sheetData>
  <phoneticPr fontId="1" type="Hiragan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4</vt:i4>
      </vt:variant>
    </vt:vector>
  </HeadingPairs>
  <TitlesOfParts>
    <vt:vector size="11" baseType="lpstr">
      <vt:lpstr>作業手順</vt:lpstr>
      <vt:lpstr>(作業用)情報入力シート（このシートは印刷しない）</vt:lpstr>
      <vt:lpstr>（印刷用）（編集禁止）入山届</vt:lpstr>
      <vt:lpstr>（印刷用）（編集禁止）添付書類（10人以下の場合）</vt:lpstr>
      <vt:lpstr>（印刷用）（編集禁止）添付書類（11人以上の場合）</vt:lpstr>
      <vt:lpstr>回答選択肢一覧表</vt:lpstr>
      <vt:lpstr>Sheet2</vt:lpstr>
      <vt:lpstr>'（印刷用）（編集禁止）添付書類（10人以下の場合）'!Print_Area</vt:lpstr>
      <vt:lpstr>'（印刷用）（編集禁止）添付書類（11人以上の場合）'!Print_Area</vt:lpstr>
      <vt:lpstr>'（印刷用）（編集禁止）入山届'!Print_Area</vt:lpstr>
      <vt:lpstr>'(作業用)情報入力シート（このシートは印刷しない）'!Print_Area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宮城島　海</dc:creator>
  <cp:lastModifiedBy>濵本 理彩</cp:lastModifiedBy>
  <dcterms:created xsi:type="dcterms:W3CDTF">2025-12-25T02:38:41Z</dcterms:created>
  <dcterms:modified xsi:type="dcterms:W3CDTF">2026-06-10T01:06:38Z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3.1.7.0</vt:lpwstr>
    </vt:vector>
  </property>
  <property fmtid="{DCFEDD21-7773-49B2-8022-6FC58DB5260B}" pid="3" name="LastSavedVersion">
    <vt:lpwstr>3.1.7.0</vt:lpwstr>
  </property>
  <property fmtid="{DCFEDD21-7773-49B2-8022-6FC58DB5260B}" pid="4" name="LastSavedDate">
    <vt:filetime>2026-06-09T09:30:02Z</vt:filetime>
  </property>
</Properties>
</file>